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FD82B723-F63A-4A71-A465-D65173C70981}" xr6:coauthVersionLast="47" xr6:coauthVersionMax="47" xr10:uidLastSave="{00000000-0000-0000-0000-000000000000}"/>
  <bookViews>
    <workbookView xWindow="-120" yWindow="-120" windowWidth="29040" windowHeight="15840" xr2:uid="{8F4F0B5A-D2C3-409D-8EDD-56D373309902}"/>
  </bookViews>
  <sheets>
    <sheet name="Pricing Schedule" sheetId="1" r:id="rId1"/>
  </sheets>
  <definedNames>
    <definedName name="_xlnm.Print_Area" localSheetId="0">'Pricing Schedule'!$A$1:$F$54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8" i="1" l="1"/>
  <c r="F35" i="1"/>
  <c r="F36" i="1"/>
  <c r="F37" i="1"/>
  <c r="F38" i="1"/>
  <c r="F39" i="1"/>
  <c r="F40" i="1"/>
  <c r="F41" i="1"/>
  <c r="F42" i="1"/>
  <c r="F43" i="1"/>
  <c r="F44" i="1"/>
  <c r="F45" i="1"/>
  <c r="F46" i="1"/>
  <c r="F47" i="1"/>
  <c r="F34" i="1"/>
  <c r="F52" i="1"/>
  <c r="F53" i="1" s="1"/>
  <c r="F7" i="1"/>
  <c r="F8" i="1"/>
  <c r="F9" i="1"/>
  <c r="F10" i="1"/>
  <c r="F11" i="1"/>
  <c r="F12" i="1"/>
  <c r="F13" i="1"/>
  <c r="F14" i="1"/>
  <c r="F15" i="1"/>
  <c r="F16" i="1"/>
  <c r="F17" i="1"/>
  <c r="F18" i="1"/>
  <c r="F19" i="1"/>
  <c r="F20" i="1"/>
  <c r="F21" i="1"/>
  <c r="F22" i="1"/>
  <c r="F23" i="1"/>
  <c r="F24" i="1"/>
  <c r="F25" i="1"/>
  <c r="F26" i="1"/>
  <c r="F27" i="1"/>
  <c r="F28" i="1"/>
  <c r="F29" i="1"/>
  <c r="F6" i="1"/>
  <c r="F30" i="1" l="1"/>
  <c r="F54" i="1" s="1"/>
</calcChain>
</file>

<file path=xl/sharedStrings.xml><?xml version="1.0" encoding="utf-8"?>
<sst xmlns="http://schemas.openxmlformats.org/spreadsheetml/2006/main" count="105" uniqueCount="66">
  <si>
    <t>Item No.</t>
  </si>
  <si>
    <t>Description</t>
  </si>
  <si>
    <t>Unit of Issue</t>
  </si>
  <si>
    <t>QTY</t>
  </si>
  <si>
    <t>Each</t>
  </si>
  <si>
    <t>Item  No.</t>
  </si>
  <si>
    <t>Labor Rates for Plumbing Repairs</t>
  </si>
  <si>
    <t>Unit Price</t>
  </si>
  <si>
    <t>Extended Price</t>
  </si>
  <si>
    <t>Hour</t>
  </si>
  <si>
    <t>Helper – Regular Time</t>
  </si>
  <si>
    <t>Helper – Weekend/Holiday/Overtime</t>
  </si>
  <si>
    <t>Hypothetical Annual Material Purchases</t>
  </si>
  <si>
    <t>% Discount</t>
  </si>
  <si>
    <t>Estimated Annual Material Purchases</t>
  </si>
  <si>
    <t>% Discount from MSRP or Contractor supplied parts list.</t>
  </si>
  <si>
    <t>Bid Form
Pricing Schedule</t>
  </si>
  <si>
    <t>Labor Rates</t>
  </si>
  <si>
    <t>Materials Purchases</t>
  </si>
  <si>
    <t>Annual Inspection of 3/4" or Smaller Backflow Prevention Device - Regular Time</t>
  </si>
  <si>
    <t>Annual Inspection of 3/4" or Smaller Backflow Prevention Device - After Hours and Weekends</t>
  </si>
  <si>
    <t>Annual Inspection of 1" Backflow Prevention Device - Regular Time</t>
  </si>
  <si>
    <t>Annual Inspection of 1" Backflow Prevention Device - After Hours and Weekends</t>
  </si>
  <si>
    <t>Annual Inspection of 1 1/4" Backflow Prevention Device - Regular Time</t>
  </si>
  <si>
    <t>Annual Inspection of 1 1/4" Backflow Prevention Device - After Hours and Weekends</t>
  </si>
  <si>
    <t>Annual Inspection of 1 1/2" Backflow Prevention Device - Regular Time</t>
  </si>
  <si>
    <t>Annual Inspection of 1 1/2" Backflow Prevention Device - After Hours and Weekends</t>
  </si>
  <si>
    <t>Annual Inspection of 2" Backflow Prevention Device - Regular Time</t>
  </si>
  <si>
    <t>Annual Inspection of 2" Backflow Prevention Device - After Hours and Weekends</t>
  </si>
  <si>
    <t>Annual Inspection of 2 1/2" Backflow Prevention Device - Regular Time</t>
  </si>
  <si>
    <t>Annual Inspection of 2 1/2" Backflow Prevention Device - After Hours and Weekends</t>
  </si>
  <si>
    <t>Annual Inspection of 3" Backflow Prevention Device - Regular Time</t>
  </si>
  <si>
    <t>Annual Inspection of 3" Backflow Prevention Device - After Hours and Weekends</t>
  </si>
  <si>
    <t>Annual Inspection of 4" Backflow Prevention Device - Regular Time</t>
  </si>
  <si>
    <t>Annual Inspection of 4" Backflow Prevention Device - After Hours and Weekends</t>
  </si>
  <si>
    <t>Annual Inspection of 5" Backflow Prevention Device - Regular Time</t>
  </si>
  <si>
    <t>Annual Inspection of 5" Backflow Prevention Device - After Hours and Weekends</t>
  </si>
  <si>
    <t>Annual Inspection of 6" Backflow Prevention Device - Regular Time</t>
  </si>
  <si>
    <t>Annual Inspection of 6" Backflow Prevention Device - After Hours and Weekends</t>
  </si>
  <si>
    <t>Annual Inspection of 8" Backflow Prevention Device - Regular Time</t>
  </si>
  <si>
    <t>Annual Inspection of 8" Backflow Prevention Device - After Hours and Weekends</t>
  </si>
  <si>
    <t>CCTV Inspection Setup and Reporting</t>
  </si>
  <si>
    <t>CCTV Inspection Per Linear Foot</t>
  </si>
  <si>
    <t>LF</t>
  </si>
  <si>
    <t>Price Price</t>
  </si>
  <si>
    <t>Estimated Annual Inspection Quantity</t>
  </si>
  <si>
    <t>Project Manager – Regular Time</t>
  </si>
  <si>
    <t>Project Manager – Weekend/Holiday/Overtime</t>
  </si>
  <si>
    <t>Plumber – Regular Time</t>
  </si>
  <si>
    <t>Plumber – Weekend/Holiday/Overtime</t>
  </si>
  <si>
    <t>Plumber – Emergency Response</t>
  </si>
  <si>
    <t>HVAC Technician – Regular Time</t>
  </si>
  <si>
    <t>HVAC Technician – Weekend/Holiday/Overtime</t>
  </si>
  <si>
    <t>HVAC Technician – Emergency Response</t>
  </si>
  <si>
    <t>Backflow Prevention Device Worker – Regular Time</t>
  </si>
  <si>
    <t>Backflow Prevention Device Worker – Weekend/Holiday/Overtime</t>
  </si>
  <si>
    <t>Backflow Prevention Device Worker – Emergency Response</t>
  </si>
  <si>
    <t>Helper – Emergency Response</t>
  </si>
  <si>
    <t>Bid Evaluation Total (Item 1-39) :</t>
  </si>
  <si>
    <t>Bidder Name:</t>
  </si>
  <si>
    <t>Total for Items 1 through 24</t>
  </si>
  <si>
    <t>Total for Items 25 through 38</t>
  </si>
  <si>
    <t>Total for Items 39</t>
  </si>
  <si>
    <t>Annual Inspection of Backflow Prevention Device and CCTV</t>
  </si>
  <si>
    <t>Appendix 3 ITB 13FY23</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</si>
  <si>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3.6 of the Scope of Work) 
Materials will be reimbursed at a percentage off from a Contractor-provided website or written copy containing the Contractor-provided parts list or a Contractor Provided MSRP List.  
Rental equipment will be reimbursed at Contractors actual invoiced price with no mark up.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</si>
</sst>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8" x14ac:knownFonts="1">
    <font>
      <sz val="11"/>
      <color theme="1"/>
      <name val="Calibri"/>
      <family val="2"/>
      <scheme val="minor"/>
    </font>
    <font>
      <sz val="11"/>
      <color theme="1"/>
      <name val="Times New Roman"/>
      <family val="1"/>
    </font>
    <font>
      <b/>
      <sz val="11"/>
      <color theme="1"/>
      <name val="Times New Roman"/>
      <family val="1"/>
    </font>
    <font>
      <b/>
      <sz val="11"/>
      <name val="Times New Roman"/>
      <family val="1"/>
    </font>
    <font>
      <sz val="11"/>
      <name val="Times New Roman"/>
      <family val="1"/>
    </font>
    <font>
      <b/>
      <sz val="12"/>
      <color theme="1"/>
      <name val="Times New Roman"/>
      <family val="1"/>
    </font>
    <font>
      <b/>
      <sz val="13"/>
      <name val="Times New Roman"/>
      <family val="1"/>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37">
    <xf numFmtId="0" fontId="0" fillId="0" borderId="0" xfId="0"/>
    <xf numFmtId="0" fontId="1" fillId="0" borderId="0" xfId="0" applyFont="1"/>
    <xf numFmtId="0" fontId="4" fillId="0" borderId="0" xfId="0" applyFont="1"/>
    <xf numFmtId="0" fontId="1" fillId="0" borderId="1" xfId="0" applyFont="1" applyBorder="1" applyAlignment="1">
      <alignment horizontal="left" vertical="center" wrapText="1" indent="1"/>
    </xf>
    <xf numFmtId="164" fontId="1" fillId="0" borderId="1" xfId="0" applyNumberFormat="1" applyFont="1" applyBorder="1" applyAlignment="1">
      <alignment horizontal="right" vertical="center" wrapText="1" indent="1"/>
    </xf>
    <xf numFmtId="0" fontId="1" fillId="0" borderId="1" xfId="0" applyFont="1" applyBorder="1"/>
    <xf numFmtId="0" fontId="1" fillId="0" borderId="1" xfId="0" applyFont="1" applyBorder="1" applyAlignment="1">
      <alignment horizontal="center" vertical="center" wrapText="1"/>
    </xf>
    <xf numFmtId="0" fontId="1" fillId="0" borderId="0" xfId="0" applyFont="1" applyAlignment="1">
      <alignment wrapText="1"/>
    </xf>
    <xf numFmtId="164" fontId="1" fillId="0" borderId="1" xfId="0" applyNumberFormat="1" applyFont="1" applyBorder="1" applyAlignment="1" applyProtection="1">
      <alignment horizontal="right" vertical="center" wrapText="1" indent="1"/>
      <protection locked="0"/>
    </xf>
    <xf numFmtId="0" fontId="1" fillId="0" borderId="1" xfId="0" applyFont="1" applyBorder="1" applyAlignment="1">
      <alignment horizontal="right" vertical="center" wrapText="1" inden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164" fontId="2" fillId="0" borderId="1" xfId="0" applyNumberFormat="1" applyFont="1" applyBorder="1"/>
    <xf numFmtId="8" fontId="1" fillId="0" borderId="1" xfId="0" applyNumberFormat="1" applyFont="1" applyBorder="1"/>
    <xf numFmtId="10" fontId="1" fillId="0" borderId="1" xfId="0" applyNumberFormat="1" applyFont="1" applyBorder="1" applyProtection="1">
      <protection locked="0"/>
    </xf>
    <xf numFmtId="0" fontId="1" fillId="0" borderId="1" xfId="0" applyFont="1" applyBorder="1" applyAlignment="1">
      <alignment horizontal="left" vertical="center"/>
    </xf>
    <xf numFmtId="0" fontId="1" fillId="0" borderId="1" xfId="0" applyFont="1" applyFill="1" applyBorder="1" applyAlignment="1">
      <alignment horizontal="left" vertical="center" wrapText="1" indent="1"/>
    </xf>
    <xf numFmtId="164" fontId="1" fillId="0" borderId="1" xfId="0" applyNumberFormat="1" applyFont="1" applyFill="1" applyBorder="1" applyAlignment="1" applyProtection="1">
      <alignment horizontal="right" vertical="center" wrapText="1" indent="1"/>
      <protection locked="0"/>
    </xf>
    <xf numFmtId="0" fontId="1" fillId="0" borderId="1" xfId="0" applyFont="1" applyFill="1" applyBorder="1" applyAlignment="1">
      <alignment horizontal="right" vertical="center" wrapText="1" indent="1"/>
    </xf>
    <xf numFmtId="164" fontId="1" fillId="0" borderId="1" xfId="0" applyNumberFormat="1" applyFont="1" applyFill="1" applyBorder="1" applyAlignment="1">
      <alignment horizontal="right" vertical="center" wrapText="1" indent="1"/>
    </xf>
    <xf numFmtId="164" fontId="1" fillId="0" borderId="1" xfId="1" applyNumberFormat="1" applyFont="1" applyBorder="1" applyAlignment="1" applyProtection="1">
      <alignment horizontal="right" vertical="center" wrapText="1"/>
      <protection locked="0"/>
    </xf>
    <xf numFmtId="164" fontId="1" fillId="0" borderId="1" xfId="0" applyNumberFormat="1" applyFont="1" applyBorder="1" applyAlignment="1" applyProtection="1">
      <alignment horizontal="right" vertical="center" wrapText="1"/>
      <protection locked="0"/>
    </xf>
    <xf numFmtId="0" fontId="6" fillId="0" borderId="0" xfId="0" applyFont="1" applyAlignment="1">
      <alignment horizontal="left"/>
    </xf>
    <xf numFmtId="0" fontId="4" fillId="0" borderId="2" xfId="0" applyFont="1" applyBorder="1" applyAlignment="1">
      <alignment horizontal="left" wrapText="1"/>
    </xf>
    <xf numFmtId="0" fontId="3" fillId="0" borderId="0" xfId="0" applyFont="1" applyAlignment="1">
      <alignment horizontal="center" wrapText="1"/>
    </xf>
    <xf numFmtId="0" fontId="6" fillId="0" borderId="0" xfId="0" applyFont="1" applyBorder="1" applyAlignment="1" applyProtection="1">
      <alignment horizontal="left"/>
      <protection locked="0"/>
    </xf>
    <xf numFmtId="0" fontId="5" fillId="0" borderId="1" xfId="0" applyFont="1" applyBorder="1" applyAlignment="1">
      <alignment horizontal="left"/>
    </xf>
    <xf numFmtId="0" fontId="3" fillId="2" borderId="1" xfId="0" applyFont="1" applyFill="1" applyBorder="1" applyAlignment="1">
      <alignment horizontal="center" vertical="center" wrapText="1"/>
    </xf>
    <xf numFmtId="8" fontId="1" fillId="0" borderId="1" xfId="0" applyNumberFormat="1" applyFont="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1DF2-B723-4D47-8E33-C6019D625F67}">
  <dimension ref="A1:F54"/>
  <sheetViews>
    <sheetView tabSelected="1" view="pageBreakPreview" topLeftCell="A25" zoomScale="120" zoomScaleNormal="120" zoomScaleSheetLayoutView="120" workbookViewId="0">
      <selection activeCell="F48" sqref="F48"/>
    </sheetView>
  </sheetViews>
  <sheetFormatPr defaultRowHeight="15" x14ac:dyDescent="0.25"/>
  <cols>
    <col min="1" max="1" width="8.5703125" style="1" customWidth="1"/>
    <col min="2" max="2" width="52.42578125" style="1" customWidth="1"/>
    <col min="3" max="3" width="12.5703125" style="1" customWidth="1"/>
    <col min="4" max="5" width="12.140625" style="1" customWidth="1"/>
    <col min="6" max="6" width="15" style="1" customWidth="1"/>
    <col min="7" max="7" width="23.140625" style="1" customWidth="1"/>
    <col min="8" max="16384" width="9.140625" style="1"/>
  </cols>
  <sheetData>
    <row r="1" spans="1:6" s="2" customFormat="1" ht="16.5" x14ac:dyDescent="0.25">
      <c r="A1" s="23" t="s">
        <v>64</v>
      </c>
      <c r="B1" s="23"/>
      <c r="C1" s="26" t="s">
        <v>59</v>
      </c>
      <c r="D1" s="26"/>
      <c r="E1" s="26"/>
      <c r="F1" s="26"/>
    </row>
    <row r="2" spans="1:6" s="2" customFormat="1" ht="30.75" customHeight="1" x14ac:dyDescent="0.25">
      <c r="A2" s="25" t="s">
        <v>16</v>
      </c>
      <c r="B2" s="25"/>
      <c r="C2" s="25"/>
      <c r="D2" s="25"/>
      <c r="E2" s="25"/>
      <c r="F2" s="25"/>
    </row>
    <row r="3" spans="1:6" s="2" customFormat="1" ht="260.25" customHeight="1" x14ac:dyDescent="0.25">
      <c r="A3" s="24" t="s">
        <v>65</v>
      </c>
      <c r="B3" s="24"/>
      <c r="C3" s="24"/>
      <c r="D3" s="24"/>
      <c r="E3" s="24"/>
      <c r="F3" s="24"/>
    </row>
    <row r="4" spans="1:6" ht="24.75" customHeight="1" x14ac:dyDescent="0.25">
      <c r="A4" s="30" t="s">
        <v>63</v>
      </c>
      <c r="B4" s="31"/>
      <c r="C4" s="31"/>
      <c r="D4" s="31"/>
      <c r="E4" s="31"/>
      <c r="F4" s="32"/>
    </row>
    <row r="5" spans="1:6" ht="63.75" customHeight="1" x14ac:dyDescent="0.25">
      <c r="A5" s="12" t="s">
        <v>0</v>
      </c>
      <c r="B5" s="12" t="s">
        <v>1</v>
      </c>
      <c r="C5" s="12" t="s">
        <v>2</v>
      </c>
      <c r="D5" s="12" t="s">
        <v>44</v>
      </c>
      <c r="E5" s="12" t="s">
        <v>45</v>
      </c>
      <c r="F5" s="12" t="s">
        <v>8</v>
      </c>
    </row>
    <row r="6" spans="1:6" ht="29.25" customHeight="1" x14ac:dyDescent="0.25">
      <c r="A6" s="3">
        <v>1</v>
      </c>
      <c r="B6" s="3" t="s">
        <v>19</v>
      </c>
      <c r="C6" s="3" t="s">
        <v>4</v>
      </c>
      <c r="D6" s="21">
        <v>0</v>
      </c>
      <c r="E6" s="6">
        <v>10</v>
      </c>
      <c r="F6" s="4">
        <f>SUM(E6*D6)</f>
        <v>0</v>
      </c>
    </row>
    <row r="7" spans="1:6" ht="30" x14ac:dyDescent="0.25">
      <c r="A7" s="3">
        <v>2</v>
      </c>
      <c r="B7" s="3" t="s">
        <v>20</v>
      </c>
      <c r="C7" s="3" t="s">
        <v>4</v>
      </c>
      <c r="D7" s="22">
        <v>0</v>
      </c>
      <c r="E7" s="6">
        <v>4</v>
      </c>
      <c r="F7" s="4">
        <f t="shared" ref="F7:F29" si="0">SUM(E7*D7)</f>
        <v>0</v>
      </c>
    </row>
    <row r="8" spans="1:6" ht="30" x14ac:dyDescent="0.25">
      <c r="A8" s="3">
        <v>3</v>
      </c>
      <c r="B8" s="3" t="s">
        <v>21</v>
      </c>
      <c r="C8" s="3" t="s">
        <v>4</v>
      </c>
      <c r="D8" s="22">
        <v>0</v>
      </c>
      <c r="E8" s="6">
        <v>25</v>
      </c>
      <c r="F8" s="4">
        <f t="shared" si="0"/>
        <v>0</v>
      </c>
    </row>
    <row r="9" spans="1:6" ht="30" x14ac:dyDescent="0.25">
      <c r="A9" s="3">
        <v>4</v>
      </c>
      <c r="B9" s="3" t="s">
        <v>22</v>
      </c>
      <c r="C9" s="3" t="s">
        <v>4</v>
      </c>
      <c r="D9" s="22">
        <v>0</v>
      </c>
      <c r="E9" s="6">
        <v>4</v>
      </c>
      <c r="F9" s="4">
        <f t="shared" si="0"/>
        <v>0</v>
      </c>
    </row>
    <row r="10" spans="1:6" ht="30" x14ac:dyDescent="0.25">
      <c r="A10" s="3">
        <v>5</v>
      </c>
      <c r="B10" s="3" t="s">
        <v>23</v>
      </c>
      <c r="C10" s="3" t="s">
        <v>4</v>
      </c>
      <c r="D10" s="22">
        <v>0</v>
      </c>
      <c r="E10" s="6">
        <v>3</v>
      </c>
      <c r="F10" s="4">
        <f t="shared" si="0"/>
        <v>0</v>
      </c>
    </row>
    <row r="11" spans="1:6" ht="30" x14ac:dyDescent="0.25">
      <c r="A11" s="3">
        <v>6</v>
      </c>
      <c r="B11" s="3" t="s">
        <v>24</v>
      </c>
      <c r="C11" s="3" t="s">
        <v>4</v>
      </c>
      <c r="D11" s="22">
        <v>0</v>
      </c>
      <c r="E11" s="6">
        <v>2</v>
      </c>
      <c r="F11" s="4">
        <f t="shared" si="0"/>
        <v>0</v>
      </c>
    </row>
    <row r="12" spans="1:6" ht="30" x14ac:dyDescent="0.25">
      <c r="A12" s="3">
        <v>7</v>
      </c>
      <c r="B12" s="3" t="s">
        <v>25</v>
      </c>
      <c r="C12" s="3" t="s">
        <v>4</v>
      </c>
      <c r="D12" s="22">
        <v>0</v>
      </c>
      <c r="E12" s="6">
        <v>4</v>
      </c>
      <c r="F12" s="4">
        <f t="shared" si="0"/>
        <v>0</v>
      </c>
    </row>
    <row r="13" spans="1:6" ht="30" x14ac:dyDescent="0.25">
      <c r="A13" s="3">
        <v>8</v>
      </c>
      <c r="B13" s="3" t="s">
        <v>26</v>
      </c>
      <c r="C13" s="3" t="s">
        <v>4</v>
      </c>
      <c r="D13" s="22">
        <v>0</v>
      </c>
      <c r="E13" s="6">
        <v>2</v>
      </c>
      <c r="F13" s="4">
        <f t="shared" si="0"/>
        <v>0</v>
      </c>
    </row>
    <row r="14" spans="1:6" ht="30" x14ac:dyDescent="0.25">
      <c r="A14" s="3">
        <v>9</v>
      </c>
      <c r="B14" s="3" t="s">
        <v>27</v>
      </c>
      <c r="C14" s="3" t="s">
        <v>4</v>
      </c>
      <c r="D14" s="22">
        <v>0</v>
      </c>
      <c r="E14" s="6">
        <v>15</v>
      </c>
      <c r="F14" s="4">
        <f t="shared" si="0"/>
        <v>0</v>
      </c>
    </row>
    <row r="15" spans="1:6" ht="30" x14ac:dyDescent="0.25">
      <c r="A15" s="3">
        <v>10</v>
      </c>
      <c r="B15" s="3" t="s">
        <v>28</v>
      </c>
      <c r="C15" s="3" t="s">
        <v>4</v>
      </c>
      <c r="D15" s="22">
        <v>0</v>
      </c>
      <c r="E15" s="6">
        <v>4</v>
      </c>
      <c r="F15" s="4">
        <f t="shared" si="0"/>
        <v>0</v>
      </c>
    </row>
    <row r="16" spans="1:6" ht="30" x14ac:dyDescent="0.25">
      <c r="A16" s="3">
        <v>11</v>
      </c>
      <c r="B16" s="3" t="s">
        <v>29</v>
      </c>
      <c r="C16" s="3" t="s">
        <v>4</v>
      </c>
      <c r="D16" s="22">
        <v>0</v>
      </c>
      <c r="E16" s="6">
        <v>2</v>
      </c>
      <c r="F16" s="4">
        <f t="shared" si="0"/>
        <v>0</v>
      </c>
    </row>
    <row r="17" spans="1:6" ht="30" x14ac:dyDescent="0.25">
      <c r="A17" s="3">
        <v>12</v>
      </c>
      <c r="B17" s="3" t="s">
        <v>30</v>
      </c>
      <c r="C17" s="3" t="s">
        <v>4</v>
      </c>
      <c r="D17" s="22">
        <v>0</v>
      </c>
      <c r="E17" s="6">
        <v>1</v>
      </c>
      <c r="F17" s="4">
        <f t="shared" si="0"/>
        <v>0</v>
      </c>
    </row>
    <row r="18" spans="1:6" ht="30" x14ac:dyDescent="0.25">
      <c r="A18" s="3">
        <v>13</v>
      </c>
      <c r="B18" s="3" t="s">
        <v>31</v>
      </c>
      <c r="C18" s="3" t="s">
        <v>4</v>
      </c>
      <c r="D18" s="22">
        <v>0</v>
      </c>
      <c r="E18" s="6">
        <v>3</v>
      </c>
      <c r="F18" s="4">
        <f t="shared" si="0"/>
        <v>0</v>
      </c>
    </row>
    <row r="19" spans="1:6" ht="30" x14ac:dyDescent="0.25">
      <c r="A19" s="3">
        <v>14</v>
      </c>
      <c r="B19" s="3" t="s">
        <v>32</v>
      </c>
      <c r="C19" s="3" t="s">
        <v>4</v>
      </c>
      <c r="D19" s="22">
        <v>0</v>
      </c>
      <c r="E19" s="6">
        <v>2</v>
      </c>
      <c r="F19" s="4">
        <f t="shared" si="0"/>
        <v>0</v>
      </c>
    </row>
    <row r="20" spans="1:6" ht="30" x14ac:dyDescent="0.25">
      <c r="A20" s="3">
        <v>15</v>
      </c>
      <c r="B20" s="3" t="s">
        <v>33</v>
      </c>
      <c r="C20" s="3" t="s">
        <v>4</v>
      </c>
      <c r="D20" s="22">
        <v>0</v>
      </c>
      <c r="E20" s="6">
        <v>1</v>
      </c>
      <c r="F20" s="4">
        <f t="shared" si="0"/>
        <v>0</v>
      </c>
    </row>
    <row r="21" spans="1:6" ht="30" x14ac:dyDescent="0.25">
      <c r="A21" s="3">
        <v>16</v>
      </c>
      <c r="B21" s="3" t="s">
        <v>34</v>
      </c>
      <c r="C21" s="3" t="s">
        <v>4</v>
      </c>
      <c r="D21" s="22">
        <v>0</v>
      </c>
      <c r="E21" s="6">
        <v>1</v>
      </c>
      <c r="F21" s="4">
        <f t="shared" si="0"/>
        <v>0</v>
      </c>
    </row>
    <row r="22" spans="1:6" ht="30" x14ac:dyDescent="0.25">
      <c r="A22" s="3">
        <v>17</v>
      </c>
      <c r="B22" s="3" t="s">
        <v>35</v>
      </c>
      <c r="C22" s="3" t="s">
        <v>4</v>
      </c>
      <c r="D22" s="22">
        <v>0</v>
      </c>
      <c r="E22" s="6">
        <v>1</v>
      </c>
      <c r="F22" s="4">
        <f t="shared" si="0"/>
        <v>0</v>
      </c>
    </row>
    <row r="23" spans="1:6" ht="30" x14ac:dyDescent="0.25">
      <c r="A23" s="3">
        <v>18</v>
      </c>
      <c r="B23" s="3" t="s">
        <v>36</v>
      </c>
      <c r="C23" s="3" t="s">
        <v>4</v>
      </c>
      <c r="D23" s="22">
        <v>0</v>
      </c>
      <c r="E23" s="6">
        <v>1</v>
      </c>
      <c r="F23" s="4">
        <f t="shared" si="0"/>
        <v>0</v>
      </c>
    </row>
    <row r="24" spans="1:6" ht="30" x14ac:dyDescent="0.25">
      <c r="A24" s="3">
        <v>19</v>
      </c>
      <c r="B24" s="3" t="s">
        <v>37</v>
      </c>
      <c r="C24" s="3" t="s">
        <v>4</v>
      </c>
      <c r="D24" s="22">
        <v>0</v>
      </c>
      <c r="E24" s="6">
        <v>1</v>
      </c>
      <c r="F24" s="4">
        <f t="shared" si="0"/>
        <v>0</v>
      </c>
    </row>
    <row r="25" spans="1:6" ht="30" x14ac:dyDescent="0.25">
      <c r="A25" s="3">
        <v>20</v>
      </c>
      <c r="B25" s="3" t="s">
        <v>38</v>
      </c>
      <c r="C25" s="3" t="s">
        <v>4</v>
      </c>
      <c r="D25" s="22">
        <v>0</v>
      </c>
      <c r="E25" s="6">
        <v>1</v>
      </c>
      <c r="F25" s="4">
        <f t="shared" si="0"/>
        <v>0</v>
      </c>
    </row>
    <row r="26" spans="1:6" ht="30" x14ac:dyDescent="0.25">
      <c r="A26" s="3">
        <v>21</v>
      </c>
      <c r="B26" s="3" t="s">
        <v>39</v>
      </c>
      <c r="C26" s="3" t="s">
        <v>4</v>
      </c>
      <c r="D26" s="22">
        <v>0</v>
      </c>
      <c r="E26" s="6">
        <v>1</v>
      </c>
      <c r="F26" s="4">
        <f t="shared" si="0"/>
        <v>0</v>
      </c>
    </row>
    <row r="27" spans="1:6" ht="30" x14ac:dyDescent="0.25">
      <c r="A27" s="3">
        <v>22</v>
      </c>
      <c r="B27" s="3" t="s">
        <v>40</v>
      </c>
      <c r="C27" s="3" t="s">
        <v>4</v>
      </c>
      <c r="D27" s="22">
        <v>0</v>
      </c>
      <c r="E27" s="6">
        <v>1</v>
      </c>
      <c r="F27" s="4">
        <f t="shared" si="0"/>
        <v>0</v>
      </c>
    </row>
    <row r="28" spans="1:6" x14ac:dyDescent="0.25">
      <c r="A28" s="3">
        <v>23</v>
      </c>
      <c r="B28" s="3" t="s">
        <v>41</v>
      </c>
      <c r="C28" s="3" t="s">
        <v>4</v>
      </c>
      <c r="D28" s="22">
        <v>0</v>
      </c>
      <c r="E28" s="6">
        <v>1</v>
      </c>
      <c r="F28" s="4">
        <f t="shared" si="0"/>
        <v>0</v>
      </c>
    </row>
    <row r="29" spans="1:6" x14ac:dyDescent="0.25">
      <c r="A29" s="3">
        <v>24</v>
      </c>
      <c r="B29" s="3" t="s">
        <v>42</v>
      </c>
      <c r="C29" s="3" t="s">
        <v>43</v>
      </c>
      <c r="D29" s="22">
        <v>0</v>
      </c>
      <c r="E29" s="6">
        <v>400</v>
      </c>
      <c r="F29" s="4">
        <f t="shared" si="0"/>
        <v>0</v>
      </c>
    </row>
    <row r="30" spans="1:6" ht="15" customHeight="1" x14ac:dyDescent="0.25">
      <c r="A30" s="5"/>
      <c r="B30" s="36" t="s">
        <v>60</v>
      </c>
      <c r="C30" s="36"/>
      <c r="D30" s="36"/>
      <c r="E30" s="36"/>
      <c r="F30" s="13">
        <f>SUM(F6:F29)</f>
        <v>0</v>
      </c>
    </row>
    <row r="31" spans="1:6" ht="15" customHeight="1" x14ac:dyDescent="0.25"/>
    <row r="32" spans="1:6" ht="24.75" customHeight="1" x14ac:dyDescent="0.25">
      <c r="A32" s="30" t="s">
        <v>17</v>
      </c>
      <c r="B32" s="31"/>
      <c r="C32" s="31"/>
      <c r="D32" s="31"/>
      <c r="E32" s="31"/>
      <c r="F32" s="32"/>
    </row>
    <row r="33" spans="1:6" s="7" customFormat="1" ht="48" customHeight="1" x14ac:dyDescent="0.25">
      <c r="A33" s="10" t="s">
        <v>5</v>
      </c>
      <c r="B33" s="11" t="s">
        <v>6</v>
      </c>
      <c r="C33" s="10" t="s">
        <v>2</v>
      </c>
      <c r="D33" s="10" t="s">
        <v>7</v>
      </c>
      <c r="E33" s="10" t="s">
        <v>3</v>
      </c>
      <c r="F33" s="10" t="s">
        <v>8</v>
      </c>
    </row>
    <row r="34" spans="1:6" ht="15" customHeight="1" x14ac:dyDescent="0.25">
      <c r="A34" s="3">
        <v>25</v>
      </c>
      <c r="B34" s="3" t="s">
        <v>46</v>
      </c>
      <c r="C34" s="3" t="s">
        <v>9</v>
      </c>
      <c r="D34" s="8">
        <v>0</v>
      </c>
      <c r="E34" s="9">
        <v>800</v>
      </c>
      <c r="F34" s="4">
        <f>SUM(E34*D34)</f>
        <v>0</v>
      </c>
    </row>
    <row r="35" spans="1:6" ht="15" customHeight="1" x14ac:dyDescent="0.25">
      <c r="A35" s="17">
        <v>26</v>
      </c>
      <c r="B35" s="17" t="s">
        <v>47</v>
      </c>
      <c r="C35" s="17" t="s">
        <v>9</v>
      </c>
      <c r="D35" s="18">
        <v>0</v>
      </c>
      <c r="E35" s="19">
        <v>125</v>
      </c>
      <c r="F35" s="20">
        <f t="shared" ref="F35:F47" si="1">SUM(E35*D35)</f>
        <v>0</v>
      </c>
    </row>
    <row r="36" spans="1:6" ht="15" customHeight="1" x14ac:dyDescent="0.25">
      <c r="A36" s="17">
        <v>27</v>
      </c>
      <c r="B36" s="17" t="s">
        <v>48</v>
      </c>
      <c r="C36" s="17" t="s">
        <v>9</v>
      </c>
      <c r="D36" s="18">
        <v>0</v>
      </c>
      <c r="E36" s="19">
        <v>2000</v>
      </c>
      <c r="F36" s="20">
        <f t="shared" si="1"/>
        <v>0</v>
      </c>
    </row>
    <row r="37" spans="1:6" ht="15" customHeight="1" x14ac:dyDescent="0.25">
      <c r="A37" s="17">
        <v>28</v>
      </c>
      <c r="B37" s="17" t="s">
        <v>49</v>
      </c>
      <c r="C37" s="17" t="s">
        <v>9</v>
      </c>
      <c r="D37" s="18">
        <v>0</v>
      </c>
      <c r="E37" s="19">
        <v>400</v>
      </c>
      <c r="F37" s="20">
        <f t="shared" si="1"/>
        <v>0</v>
      </c>
    </row>
    <row r="38" spans="1:6" ht="15" customHeight="1" x14ac:dyDescent="0.25">
      <c r="A38" s="17">
        <v>29</v>
      </c>
      <c r="B38" s="17" t="s">
        <v>50</v>
      </c>
      <c r="C38" s="17" t="s">
        <v>9</v>
      </c>
      <c r="D38" s="18">
        <v>0</v>
      </c>
      <c r="E38" s="19">
        <v>10</v>
      </c>
      <c r="F38" s="20">
        <f t="shared" si="1"/>
        <v>0</v>
      </c>
    </row>
    <row r="39" spans="1:6" ht="15" customHeight="1" x14ac:dyDescent="0.25">
      <c r="A39" s="17">
        <v>30</v>
      </c>
      <c r="B39" s="17" t="s">
        <v>51</v>
      </c>
      <c r="C39" s="17" t="s">
        <v>9</v>
      </c>
      <c r="D39" s="18">
        <v>0</v>
      </c>
      <c r="E39" s="19">
        <v>2000</v>
      </c>
      <c r="F39" s="20">
        <f t="shared" si="1"/>
        <v>0</v>
      </c>
    </row>
    <row r="40" spans="1:6" ht="15" customHeight="1" x14ac:dyDescent="0.25">
      <c r="A40" s="17">
        <v>31</v>
      </c>
      <c r="B40" s="17" t="s">
        <v>52</v>
      </c>
      <c r="C40" s="17" t="s">
        <v>9</v>
      </c>
      <c r="D40" s="18">
        <v>0</v>
      </c>
      <c r="E40" s="19">
        <v>400</v>
      </c>
      <c r="F40" s="20">
        <f t="shared" si="1"/>
        <v>0</v>
      </c>
    </row>
    <row r="41" spans="1:6" ht="15" customHeight="1" x14ac:dyDescent="0.25">
      <c r="A41" s="17">
        <v>32</v>
      </c>
      <c r="B41" s="17" t="s">
        <v>53</v>
      </c>
      <c r="C41" s="17" t="s">
        <v>9</v>
      </c>
      <c r="D41" s="18">
        <v>0</v>
      </c>
      <c r="E41" s="19">
        <v>10</v>
      </c>
      <c r="F41" s="20">
        <f t="shared" si="1"/>
        <v>0</v>
      </c>
    </row>
    <row r="42" spans="1:6" ht="15" customHeight="1" x14ac:dyDescent="0.25">
      <c r="A42" s="17">
        <v>33</v>
      </c>
      <c r="B42" s="17" t="s">
        <v>54</v>
      </c>
      <c r="C42" s="17" t="s">
        <v>9</v>
      </c>
      <c r="D42" s="18">
        <v>0</v>
      </c>
      <c r="E42" s="19">
        <v>200</v>
      </c>
      <c r="F42" s="20">
        <f t="shared" si="1"/>
        <v>0</v>
      </c>
    </row>
    <row r="43" spans="1:6" ht="15" customHeight="1" x14ac:dyDescent="0.25">
      <c r="A43" s="17">
        <v>34</v>
      </c>
      <c r="B43" s="17" t="s">
        <v>55</v>
      </c>
      <c r="C43" s="17" t="s">
        <v>9</v>
      </c>
      <c r="D43" s="18">
        <v>0</v>
      </c>
      <c r="E43" s="19">
        <v>100</v>
      </c>
      <c r="F43" s="20">
        <f t="shared" si="1"/>
        <v>0</v>
      </c>
    </row>
    <row r="44" spans="1:6" ht="15" customHeight="1" x14ac:dyDescent="0.25">
      <c r="A44" s="3">
        <v>35</v>
      </c>
      <c r="B44" s="3" t="s">
        <v>56</v>
      </c>
      <c r="C44" s="3" t="s">
        <v>9</v>
      </c>
      <c r="D44" s="8">
        <v>0</v>
      </c>
      <c r="E44" s="9">
        <v>10</v>
      </c>
      <c r="F44" s="4">
        <f t="shared" si="1"/>
        <v>0</v>
      </c>
    </row>
    <row r="45" spans="1:6" ht="15" customHeight="1" x14ac:dyDescent="0.25">
      <c r="A45" s="3">
        <v>36</v>
      </c>
      <c r="B45" s="3" t="s">
        <v>10</v>
      </c>
      <c r="C45" s="3" t="s">
        <v>9</v>
      </c>
      <c r="D45" s="8">
        <v>0</v>
      </c>
      <c r="E45" s="9">
        <v>2000</v>
      </c>
      <c r="F45" s="4">
        <f t="shared" si="1"/>
        <v>0</v>
      </c>
    </row>
    <row r="46" spans="1:6" ht="15" customHeight="1" x14ac:dyDescent="0.25">
      <c r="A46" s="3">
        <v>37</v>
      </c>
      <c r="B46" s="3" t="s">
        <v>11</v>
      </c>
      <c r="C46" s="3" t="s">
        <v>9</v>
      </c>
      <c r="D46" s="8">
        <v>0</v>
      </c>
      <c r="E46" s="9">
        <v>500</v>
      </c>
      <c r="F46" s="4">
        <f t="shared" si="1"/>
        <v>0</v>
      </c>
    </row>
    <row r="47" spans="1:6" x14ac:dyDescent="0.25">
      <c r="A47" s="3">
        <v>38</v>
      </c>
      <c r="B47" s="3" t="s">
        <v>57</v>
      </c>
      <c r="C47" s="3" t="s">
        <v>9</v>
      </c>
      <c r="D47" s="8">
        <v>0</v>
      </c>
      <c r="E47" s="9">
        <v>10</v>
      </c>
      <c r="F47" s="4">
        <f t="shared" si="1"/>
        <v>0</v>
      </c>
    </row>
    <row r="48" spans="1:6" ht="15" customHeight="1" x14ac:dyDescent="0.25">
      <c r="A48" s="3"/>
      <c r="B48" s="33" t="s">
        <v>61</v>
      </c>
      <c r="C48" s="34"/>
      <c r="D48" s="34"/>
      <c r="E48" s="35"/>
      <c r="F48" s="13">
        <f>SUM(F34:F47)</f>
        <v>0</v>
      </c>
    </row>
    <row r="50" spans="1:6" ht="24.75" customHeight="1" x14ac:dyDescent="0.25">
      <c r="A50" s="30" t="s">
        <v>18</v>
      </c>
      <c r="B50" s="31"/>
      <c r="C50" s="31"/>
      <c r="D50" s="31"/>
      <c r="E50" s="31"/>
      <c r="F50" s="32"/>
    </row>
    <row r="51" spans="1:6" ht="28.5" customHeight="1" x14ac:dyDescent="0.25">
      <c r="A51" s="10" t="s">
        <v>5</v>
      </c>
      <c r="B51" s="11" t="s">
        <v>12</v>
      </c>
      <c r="C51" s="10" t="s">
        <v>13</v>
      </c>
      <c r="D51" s="28" t="s">
        <v>14</v>
      </c>
      <c r="E51" s="28"/>
      <c r="F51" s="10" t="s">
        <v>8</v>
      </c>
    </row>
    <row r="52" spans="1:6" ht="24.75" customHeight="1" x14ac:dyDescent="0.25">
      <c r="A52" s="16">
        <v>39</v>
      </c>
      <c r="B52" s="6" t="s">
        <v>15</v>
      </c>
      <c r="C52" s="15">
        <v>0</v>
      </c>
      <c r="D52" s="29">
        <v>340000</v>
      </c>
      <c r="E52" s="29"/>
      <c r="F52" s="14">
        <f>SUM(D52)-(D52*C52)</f>
        <v>340000</v>
      </c>
    </row>
    <row r="53" spans="1:6" ht="15" customHeight="1" x14ac:dyDescent="0.25">
      <c r="A53" s="3"/>
      <c r="B53" s="33" t="s">
        <v>62</v>
      </c>
      <c r="C53" s="33"/>
      <c r="D53" s="33"/>
      <c r="E53" s="33"/>
      <c r="F53" s="14">
        <f>F52</f>
        <v>340000</v>
      </c>
    </row>
    <row r="54" spans="1:6" ht="15.75" x14ac:dyDescent="0.25">
      <c r="A54" s="5"/>
      <c r="B54" s="27" t="s">
        <v>58</v>
      </c>
      <c r="C54" s="27"/>
      <c r="D54" s="27"/>
      <c r="E54" s="27"/>
      <c r="F54" s="14">
        <f>F53+F48+F30</f>
        <v>340000</v>
      </c>
    </row>
  </sheetData>
  <sheetProtection algorithmName="SHA-512" hashValue="E2bnbTGnYS1swhSzbIOaxuORcThuWIVlpUD7tvhor1f0M5peRrkX24nghQM+V+4qgUxRcc23y/tQyRWY53tTrg==" saltValue="uV6uV+5gtxQpk9/CA9CNyw==" spinCount="100000" sheet="1" objects="1" scenarios="1"/>
  <mergeCells count="13">
    <mergeCell ref="A1:B1"/>
    <mergeCell ref="A3:F3"/>
    <mergeCell ref="A2:F2"/>
    <mergeCell ref="C1:F1"/>
    <mergeCell ref="B54:E54"/>
    <mergeCell ref="D51:E51"/>
    <mergeCell ref="D52:E52"/>
    <mergeCell ref="A4:F4"/>
    <mergeCell ref="A32:F32"/>
    <mergeCell ref="A50:F50"/>
    <mergeCell ref="B48:E48"/>
    <mergeCell ref="B53:E53"/>
    <mergeCell ref="B30:E30"/>
  </mergeCells>
  <printOptions gridLines="1"/>
  <pageMargins left="0.7" right="0.7" top="0.75" bottom="0.75" header="0.3" footer="0.3"/>
  <pageSetup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1DE49E-7DEE-43E7-A1FF-5869E9DA0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901C77-7BE6-45CF-9B51-7043A442418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4323A40-86FF-4A83-88AB-7DB124C2B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2022-03-29T18:53:26Z</cp:lastPrinted>
  <dcterms:created xsi:type="dcterms:W3CDTF">2021-07-23T14:58:41Z</dcterms:created>
  <dcterms:modified xsi:type="dcterms:W3CDTF">2022-11-18T19:45:41Z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