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.turrisi/Dropbox/Planning and Evaluation/Elementary Feeder Structure 2021/Data for Imm Feeder Work/"/>
    </mc:Choice>
  </mc:AlternateContent>
  <xr:revisionPtr revIDLastSave="0" documentId="13_ncr:1_{D07F1C9E-C89D-0D43-99BA-1CB6B76AE470}" xr6:coauthVersionLast="47" xr6:coauthVersionMax="47" xr10:uidLastSave="{00000000-0000-0000-0000-000000000000}"/>
  <bookViews>
    <workbookView xWindow="9640" yWindow="500" windowWidth="23780" windowHeight="16760" xr2:uid="{BE6643CA-DDD5-1548-BA79-A2B53D796C4C}"/>
  </bookViews>
  <sheets>
    <sheet name="Proposals" sheetId="6" r:id="rId1"/>
    <sheet name="Key.ClaremontEnrollment" sheetId="1" r:id="rId2"/>
    <sheet name="Language" sheetId="2" r:id="rId3"/>
    <sheet name="RaceEthn" sheetId="3" r:id="rId4"/>
    <sheet name="FRL" sheetId="4" r:id="rId5"/>
    <sheet name="Lottery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1" l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U16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C16" i="1"/>
  <c r="J14" i="2"/>
  <c r="J13" i="2"/>
  <c r="H14" i="2"/>
  <c r="H13" i="2"/>
  <c r="F14" i="2"/>
  <c r="F13" i="2"/>
  <c r="D14" i="2"/>
  <c r="D13" i="2"/>
  <c r="N15" i="5"/>
  <c r="N16" i="5"/>
  <c r="K16" i="5"/>
  <c r="K15" i="5"/>
  <c r="H16" i="5"/>
  <c r="H15" i="5"/>
  <c r="E16" i="5"/>
  <c r="E15" i="5"/>
  <c r="P14" i="3"/>
  <c r="P13" i="3"/>
  <c r="P11" i="3"/>
  <c r="P10" i="3"/>
  <c r="P8" i="3"/>
  <c r="P7" i="3"/>
  <c r="P5" i="3"/>
  <c r="P4" i="3"/>
  <c r="N14" i="3"/>
  <c r="N13" i="3"/>
  <c r="L14" i="3"/>
  <c r="L13" i="3"/>
  <c r="J14" i="3"/>
  <c r="J13" i="3"/>
  <c r="H14" i="3"/>
  <c r="H13" i="3"/>
  <c r="F14" i="3"/>
  <c r="F13" i="3"/>
  <c r="D14" i="3"/>
  <c r="D13" i="3"/>
  <c r="N13" i="5"/>
  <c r="N12" i="5"/>
  <c r="N9" i="5"/>
  <c r="N10" i="5"/>
  <c r="N7" i="5"/>
  <c r="N6" i="5"/>
  <c r="K13" i="5"/>
  <c r="K12" i="5"/>
  <c r="K10" i="5"/>
  <c r="K9" i="5"/>
  <c r="K7" i="5"/>
  <c r="K6" i="5"/>
  <c r="H13" i="5"/>
  <c r="H12" i="5"/>
  <c r="H10" i="5"/>
  <c r="H9" i="5"/>
  <c r="H7" i="5"/>
  <c r="H6" i="5"/>
  <c r="E13" i="5"/>
  <c r="E12" i="5"/>
  <c r="E10" i="5"/>
  <c r="E9" i="5"/>
  <c r="E7" i="5"/>
  <c r="E6" i="5"/>
  <c r="N11" i="3"/>
  <c r="N10" i="3"/>
  <c r="L11" i="3"/>
  <c r="L10" i="3"/>
  <c r="J11" i="3"/>
  <c r="J10" i="3"/>
  <c r="H11" i="3"/>
  <c r="H10" i="3"/>
  <c r="F11" i="3"/>
  <c r="F10" i="3"/>
  <c r="D11" i="3"/>
  <c r="D10" i="3"/>
  <c r="N8" i="3"/>
  <c r="N7" i="3"/>
  <c r="L8" i="3"/>
  <c r="L7" i="3"/>
  <c r="J8" i="3"/>
  <c r="J7" i="3"/>
  <c r="H8" i="3"/>
  <c r="H7" i="3"/>
  <c r="F8" i="3"/>
  <c r="F7" i="3"/>
  <c r="D8" i="3"/>
  <c r="D7" i="3"/>
  <c r="N5" i="3"/>
  <c r="N4" i="3"/>
  <c r="L5" i="3"/>
  <c r="L4" i="3"/>
  <c r="J5" i="3"/>
  <c r="J4" i="3"/>
  <c r="H5" i="3"/>
  <c r="H4" i="3"/>
  <c r="F5" i="3"/>
  <c r="F4" i="3"/>
  <c r="D5" i="3"/>
  <c r="D4" i="3"/>
  <c r="D10" i="2"/>
  <c r="D11" i="2"/>
  <c r="D8" i="2"/>
  <c r="D7" i="2"/>
  <c r="D4" i="2"/>
  <c r="J11" i="2"/>
  <c r="J10" i="2"/>
  <c r="H11" i="2"/>
  <c r="H10" i="2"/>
  <c r="F11" i="2"/>
  <c r="F10" i="2"/>
  <c r="J8" i="2"/>
  <c r="H8" i="2"/>
  <c r="F8" i="2"/>
  <c r="J7" i="2"/>
  <c r="H7" i="2"/>
  <c r="F7" i="2"/>
  <c r="I5" i="2"/>
  <c r="H5" i="2"/>
  <c r="F5" i="2"/>
  <c r="D5" i="2"/>
  <c r="I4" i="2"/>
  <c r="H4" i="2"/>
  <c r="F4" i="2"/>
  <c r="J5" i="2" l="1"/>
  <c r="J4" i="2"/>
  <c r="U6" i="1"/>
  <c r="U5" i="1"/>
</calcChain>
</file>

<file path=xl/sharedStrings.xml><?xml version="1.0" encoding="utf-8"?>
<sst xmlns="http://schemas.openxmlformats.org/spreadsheetml/2006/main" count="375" uniqueCount="86">
  <si>
    <t>Claremont</t>
  </si>
  <si>
    <t>Key</t>
  </si>
  <si>
    <t>PreK</t>
  </si>
  <si>
    <t>Kindergarten</t>
  </si>
  <si>
    <t>English</t>
  </si>
  <si>
    <t>Spanish</t>
  </si>
  <si>
    <t>Other</t>
  </si>
  <si>
    <t>Total</t>
  </si>
  <si>
    <t>Claremont Feeders</t>
  </si>
  <si>
    <t xml:space="preserve">Escuela Key Feeders </t>
  </si>
  <si>
    <t>Total Students_2021-22</t>
  </si>
  <si>
    <t>K-5Total</t>
  </si>
  <si>
    <t>K-5_FRL_Y</t>
  </si>
  <si>
    <t>FRL_% Y</t>
  </si>
  <si>
    <t>PreK_Total</t>
  </si>
  <si>
    <t>PreK_FRL_Y</t>
  </si>
  <si>
    <t>PreK-5_Total</t>
  </si>
  <si>
    <t>PreK-5_FRL_Y</t>
  </si>
  <si>
    <t>FRL Data for Sept 30, 2019 Membership</t>
  </si>
  <si>
    <t xml:space="preserve">CURRENT Feeder </t>
  </si>
  <si>
    <t>Map B</t>
  </si>
  <si>
    <t>Current</t>
  </si>
  <si>
    <t>Map C</t>
  </si>
  <si>
    <t>%</t>
  </si>
  <si>
    <t xml:space="preserve">% </t>
  </si>
  <si>
    <t>Key Feeders</t>
  </si>
  <si>
    <t>CURRENT Feeders</t>
  </si>
  <si>
    <t>Grand Total</t>
  </si>
  <si>
    <t># - American Indian/Alaska Native</t>
  </si>
  <si>
    <t>% - American Indian/Alaska Native</t>
  </si>
  <si>
    <t>#- Asian</t>
  </si>
  <si>
    <t>%- Asian</t>
  </si>
  <si>
    <t>#- Black/African American</t>
  </si>
  <si>
    <t>%- Black/African American</t>
  </si>
  <si>
    <t>#-Hispanic</t>
  </si>
  <si>
    <t>%-Hispanic</t>
  </si>
  <si>
    <t>#-Multiple</t>
  </si>
  <si>
    <t>%-Multiple</t>
  </si>
  <si>
    <t>#-White</t>
  </si>
  <si>
    <t>%-White</t>
  </si>
  <si>
    <t>Enrollment</t>
  </si>
  <si>
    <t>#App. to Immersion</t>
  </si>
  <si>
    <t>*Data includes 8 applicants who did not reside in APS at the time of applying (7 English &amp; 1 Spanish). These families are currently directed to apply to the Key lottery</t>
  </si>
  <si>
    <t>%Grand Total</t>
  </si>
  <si>
    <t>Neighborhood Elementary School Enrollment on Sept. 15, 2021 - By Assigned Immersion School, F/RL (Sept. 30, 2019)</t>
  </si>
  <si>
    <t>Neighborhood Elementary School – Kindergarten  Enrollment on Sept. 15, 2021 AND Kindergarten  Applicants to the Dual Language Immersion program for 2021-22- By Assigned Immersion School, Student Language (Spanish, English, Other) </t>
  </si>
  <si>
    <t>Neighborhood Elementary School – Kindergarten Enrollment on Sept. 15, 2021- By Assigned Immersion School, Race/Ethnicity </t>
  </si>
  <si>
    <t>Abingdon</t>
  </si>
  <si>
    <t>Barcroft</t>
  </si>
  <si>
    <t>Carlin Springs</t>
  </si>
  <si>
    <t>Dr. Charles R. Drew</t>
  </si>
  <si>
    <t>Hoffman-Boston</t>
  </si>
  <si>
    <t>Oakridge</t>
  </si>
  <si>
    <t>Randolph</t>
  </si>
  <si>
    <t>Escuela Key</t>
  </si>
  <si>
    <t>Alice West Fleet</t>
  </si>
  <si>
    <t>Arlington Science Focus</t>
  </si>
  <si>
    <t>Ashlawn</t>
  </si>
  <si>
    <t>Barrett</t>
  </si>
  <si>
    <t>Cardinal</t>
  </si>
  <si>
    <t>Discovery</t>
  </si>
  <si>
    <t>Glebe</t>
  </si>
  <si>
    <t>Innovation</t>
  </si>
  <si>
    <t>Jamestown</t>
  </si>
  <si>
    <t>Long Branch</t>
  </si>
  <si>
    <t>Nottingham</t>
  </si>
  <si>
    <t>Taylor</t>
  </si>
  <si>
    <t>Tuckahoe</t>
  </si>
  <si>
    <r>
      <rPr>
        <b/>
        <sz val="16"/>
        <color indexed="8"/>
        <rFont val="Calibri"/>
        <family val="2"/>
        <scheme val="minor"/>
      </rPr>
      <t>Neighborhood Elementary School – Kindergarten Enrollment on Sept. 15, 2021 –  By Assigned Immersion School, Student Language </t>
    </r>
    <r>
      <rPr>
        <b/>
        <sz val="16"/>
        <color rgb="FF000000"/>
        <rFont val="Calibri"/>
        <family val="2"/>
        <scheme val="minor"/>
      </rPr>
      <t>(</t>
    </r>
    <r>
      <rPr>
        <b/>
        <sz val="16"/>
        <color indexed="8"/>
        <rFont val="Calibri"/>
        <family val="2"/>
        <scheme val="minor"/>
      </rPr>
      <t>Spanish, English, Other</t>
    </r>
    <r>
      <rPr>
        <b/>
        <sz val="16"/>
        <color rgb="FF000000"/>
        <rFont val="Calibri"/>
        <family val="2"/>
        <scheme val="minor"/>
      </rPr>
      <t>)</t>
    </r>
    <r>
      <rPr>
        <b/>
        <sz val="16"/>
        <color indexed="8"/>
        <rFont val="Calibri"/>
        <family val="2"/>
        <scheme val="minor"/>
      </rPr>
      <t> </t>
    </r>
  </si>
  <si>
    <t>Claremont - Transfer Out</t>
  </si>
  <si>
    <t>Claremont - Transfer In</t>
  </si>
  <si>
    <t>Key - Transfer Out</t>
  </si>
  <si>
    <t>Key- Transfer In</t>
  </si>
  <si>
    <r>
      <t xml:space="preserve"> </t>
    </r>
    <r>
      <rPr>
        <b/>
        <sz val="16"/>
        <color indexed="8"/>
        <rFont val="Calibri (Body)"/>
      </rPr>
      <t>Escuela Key &amp; Claremont - PreK to Gr. 4 Enrollment on Sept. 15, 2021 – By Neighborhood School, Grade, Student Language (English, Spanish, Other)</t>
    </r>
  </si>
  <si>
    <t>Impact on Claremont Enrollment</t>
  </si>
  <si>
    <t>Impact on Key Enrollment</t>
  </si>
  <si>
    <t xml:space="preserve">*Transfer request would apply for the 2022-23 school year and would be accommodated as space permits.  Tables show potential impact on current enrollment based on students current grade level for illustration purposes. </t>
  </si>
  <si>
    <t>Tables below show the lottery applications under the 3 scenarios</t>
  </si>
  <si>
    <t>% App to Feeder</t>
  </si>
  <si>
    <t>Total POTENTIAL # of transfer requests - Students attending outside of feeder (Grp. 1) or become outside of feeder with adjustments (Gr. 3)</t>
  </si>
  <si>
    <t>*Assumes all transfer requests are accommodated. Actual number of requests will vary and # that can be accommodated will be based on space</t>
  </si>
  <si>
    <t>Changes from current feeder structure highlighted</t>
  </si>
  <si>
    <t>Recommended Feeder Structure</t>
  </si>
  <si>
    <t>Alternative Options Considered</t>
  </si>
  <si>
    <t>Recommended Feeder</t>
  </si>
  <si>
    <t>Tables show feeder structure applied to October 2019 Free/Reduced Lunch Data (The most recent available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</si>
</sst>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 (Body)"/>
    </font>
    <font>
      <b/>
      <sz val="16"/>
      <color indexed="8"/>
      <name val="Calibri (Body)"/>
    </font>
    <font>
      <sz val="10"/>
      <color theme="1"/>
      <name val="Calibri"/>
      <family val="2"/>
      <scheme val="minor"/>
    </font>
    <font>
      <i/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34">
    <xf numFmtId="0" fontId="0" fillId="0" borderId="0" xfId="0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23" xfId="0" applyFont="1" applyBorder="1"/>
    <xf numFmtId="0" fontId="2" fillId="0" borderId="15" xfId="0" applyFont="1" applyBorder="1"/>
    <xf numFmtId="0" fontId="3" fillId="2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4" borderId="4" xfId="3" applyFont="1" applyFill="1" applyBorder="1" applyAlignment="1">
      <alignment horizontal="center"/>
    </xf>
    <xf numFmtId="0" fontId="6" fillId="4" borderId="5" xfId="3" applyFont="1" applyFill="1" applyBorder="1" applyAlignment="1">
      <alignment horizontal="center"/>
    </xf>
    <xf numFmtId="0" fontId="6" fillId="4" borderId="6" xfId="3" applyFont="1" applyFill="1" applyBorder="1" applyAlignment="1">
      <alignment horizontal="center"/>
    </xf>
    <xf numFmtId="0" fontId="6" fillId="4" borderId="23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8" xfId="2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4" xfId="2" applyFont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2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9" fontId="0" fillId="0" borderId="14" xfId="2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9" xfId="0" applyFont="1" applyBorder="1"/>
    <xf numFmtId="0" fontId="2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37" fontId="0" fillId="0" borderId="7" xfId="1" applyNumberFormat="1" applyFont="1" applyBorder="1" applyAlignment="1">
      <alignment horizontal="center"/>
    </xf>
    <xf numFmtId="37" fontId="0" fillId="0" borderId="8" xfId="1" applyNumberFormat="1" applyFont="1" applyBorder="1" applyAlignment="1">
      <alignment horizontal="center"/>
    </xf>
    <xf numFmtId="37" fontId="0" fillId="0" borderId="11" xfId="1" applyNumberFormat="1" applyFont="1" applyBorder="1" applyAlignment="1">
      <alignment horizontal="center"/>
    </xf>
    <xf numFmtId="37" fontId="0" fillId="0" borderId="12" xfId="1" applyNumberFormat="1" applyFont="1" applyBorder="1" applyAlignment="1">
      <alignment horizontal="center"/>
    </xf>
    <xf numFmtId="37" fontId="0" fillId="0" borderId="30" xfId="1" applyNumberFormat="1" applyFont="1" applyBorder="1" applyAlignment="1">
      <alignment horizontal="center"/>
    </xf>
    <xf numFmtId="37" fontId="0" fillId="0" borderId="15" xfId="1" applyNumberFormat="1" applyFont="1" applyBorder="1" applyAlignment="1">
      <alignment horizontal="center"/>
    </xf>
    <xf numFmtId="0" fontId="2" fillId="0" borderId="2" xfId="0" applyFont="1" applyBorder="1"/>
    <xf numFmtId="0" fontId="2" fillId="0" borderId="38" xfId="0" applyFont="1" applyBorder="1"/>
    <xf numFmtId="0" fontId="2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7" fillId="0" borderId="0" xfId="0" applyFont="1"/>
    <xf numFmtId="0" fontId="2" fillId="6" borderId="26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9" fontId="0" fillId="0" borderId="6" xfId="2" applyFont="1" applyBorder="1" applyAlignment="1">
      <alignment horizontal="center"/>
    </xf>
    <xf numFmtId="9" fontId="0" fillId="0" borderId="18" xfId="2" applyFont="1" applyBorder="1" applyAlignment="1">
      <alignment horizontal="center"/>
    </xf>
    <xf numFmtId="0" fontId="2" fillId="0" borderId="1" xfId="0" applyFont="1" applyBorder="1"/>
    <xf numFmtId="0" fontId="2" fillId="0" borderId="41" xfId="0" applyFont="1" applyBorder="1"/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21" xfId="0" applyFont="1" applyBorder="1"/>
    <xf numFmtId="3" fontId="0" fillId="0" borderId="21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9" fontId="0" fillId="0" borderId="18" xfId="2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2" fillId="0" borderId="30" xfId="0" applyFont="1" applyBorder="1"/>
    <xf numFmtId="0" fontId="0" fillId="0" borderId="0" xfId="0" applyFill="1" applyBorder="1" applyAlignment="1"/>
    <xf numFmtId="0" fontId="0" fillId="0" borderId="0" xfId="0" applyBorder="1"/>
    <xf numFmtId="0" fontId="0" fillId="0" borderId="26" xfId="0" applyBorder="1" applyAlignment="1">
      <alignment horizontal="center"/>
    </xf>
    <xf numFmtId="9" fontId="0" fillId="0" borderId="28" xfId="2" applyFont="1" applyBorder="1" applyAlignment="1">
      <alignment horizontal="center"/>
    </xf>
    <xf numFmtId="0" fontId="9" fillId="0" borderId="0" xfId="0" applyFont="1"/>
    <xf numFmtId="0" fontId="0" fillId="0" borderId="27" xfId="0" applyBorder="1" applyAlignment="1">
      <alignment horizontal="center"/>
    </xf>
    <xf numFmtId="0" fontId="3" fillId="3" borderId="26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9" fontId="0" fillId="0" borderId="3" xfId="2" applyFont="1" applyBorder="1" applyAlignment="1">
      <alignment horizontal="center"/>
    </xf>
    <xf numFmtId="9" fontId="0" fillId="0" borderId="37" xfId="2" applyFont="1" applyBorder="1" applyAlignment="1">
      <alignment horizontal="center"/>
    </xf>
    <xf numFmtId="0" fontId="0" fillId="0" borderId="22" xfId="0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34" xfId="0" applyNumberFormat="1" applyBorder="1" applyAlignment="1">
      <alignment horizontal="center"/>
    </xf>
    <xf numFmtId="9" fontId="0" fillId="0" borderId="46" xfId="2" applyFon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10" fillId="0" borderId="7" xfId="0" applyFont="1" applyBorder="1" applyAlignment="1">
      <alignment horizontal="center"/>
    </xf>
    <xf numFmtId="9" fontId="0" fillId="0" borderId="24" xfId="0" applyNumberFormat="1" applyBorder="1" applyAlignment="1">
      <alignment horizontal="center"/>
    </xf>
    <xf numFmtId="0" fontId="10" fillId="0" borderId="23" xfId="0" applyFon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9" fontId="0" fillId="0" borderId="21" xfId="2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9" fontId="0" fillId="0" borderId="30" xfId="0" applyNumberFormat="1" applyBorder="1" applyAlignment="1">
      <alignment horizontal="center"/>
    </xf>
    <xf numFmtId="0" fontId="13" fillId="0" borderId="0" xfId="0" applyFont="1" applyAlignment="1">
      <alignment vertical="center"/>
    </xf>
    <xf numFmtId="0" fontId="2" fillId="0" borderId="2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2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10" fillId="0" borderId="28" xfId="0" applyNumberFormat="1" applyFont="1" applyBorder="1" applyAlignment="1">
      <alignment horizontal="center"/>
    </xf>
    <xf numFmtId="9" fontId="12" fillId="0" borderId="28" xfId="2" applyFont="1" applyFill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9" fontId="12" fillId="0" borderId="18" xfId="2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0" fontId="2" fillId="0" borderId="35" xfId="0" applyFont="1" applyBorder="1"/>
    <xf numFmtId="0" fontId="11" fillId="0" borderId="8" xfId="0" applyFont="1" applyBorder="1" applyAlignment="1">
      <alignment horizontal="center"/>
    </xf>
    <xf numFmtId="9" fontId="0" fillId="0" borderId="14" xfId="2" applyFont="1" applyFill="1" applyBorder="1" applyAlignment="1">
      <alignment horizontal="center"/>
    </xf>
    <xf numFmtId="37" fontId="0" fillId="0" borderId="22" xfId="1" applyNumberFormat="1" applyFont="1" applyBorder="1" applyAlignment="1">
      <alignment horizontal="center"/>
    </xf>
    <xf numFmtId="37" fontId="0" fillId="0" borderId="26" xfId="1" applyNumberFormat="1" applyFont="1" applyBorder="1" applyAlignment="1">
      <alignment horizontal="center"/>
    </xf>
    <xf numFmtId="37" fontId="0" fillId="0" borderId="27" xfId="1" applyNumberFormat="1" applyFont="1" applyBorder="1" applyAlignment="1">
      <alignment horizontal="center"/>
    </xf>
    <xf numFmtId="0" fontId="15" fillId="0" borderId="0" xfId="0" applyFont="1"/>
    <xf numFmtId="0" fontId="3" fillId="0" borderId="26" xfId="0" applyFont="1" applyBorder="1"/>
    <xf numFmtId="0" fontId="16" fillId="0" borderId="0" xfId="0" applyFont="1"/>
    <xf numFmtId="0" fontId="0" fillId="0" borderId="47" xfId="0" applyBorder="1" applyAlignment="1">
      <alignment horizontal="left"/>
    </xf>
    <xf numFmtId="0" fontId="0" fillId="0" borderId="7" xfId="0" applyBorder="1" applyAlignment="1">
      <alignment horizontal="left"/>
    </xf>
    <xf numFmtId="0" fontId="17" fillId="0" borderId="0" xfId="0" applyFont="1"/>
    <xf numFmtId="0" fontId="18" fillId="0" borderId="0" xfId="0" applyFont="1" applyAlignment="1">
      <alignment vertical="center"/>
    </xf>
    <xf numFmtId="0" fontId="2" fillId="0" borderId="48" xfId="0" applyFont="1" applyBorder="1"/>
    <xf numFmtId="0" fontId="2" fillId="0" borderId="36" xfId="0" applyFont="1" applyBorder="1"/>
    <xf numFmtId="0" fontId="0" fillId="0" borderId="11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0" xfId="0" applyBorder="1"/>
    <xf numFmtId="9" fontId="0" fillId="0" borderId="12" xfId="0" applyNumberFormat="1" applyBorder="1" applyAlignment="1">
      <alignment horizontal="center"/>
    </xf>
    <xf numFmtId="9" fontId="0" fillId="0" borderId="49" xfId="2" applyFont="1" applyBorder="1" applyAlignment="1">
      <alignment horizontal="center"/>
    </xf>
    <xf numFmtId="0" fontId="0" fillId="0" borderId="49" xfId="0" applyBorder="1" applyAlignment="1">
      <alignment horizontal="center"/>
    </xf>
    <xf numFmtId="9" fontId="0" fillId="0" borderId="27" xfId="2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2" fillId="0" borderId="50" xfId="0" applyFont="1" applyBorder="1"/>
    <xf numFmtId="0" fontId="20" fillId="0" borderId="0" xfId="0" applyFont="1"/>
    <xf numFmtId="0" fontId="2" fillId="9" borderId="45" xfId="0" applyFont="1" applyFill="1" applyBorder="1" applyAlignment="1">
      <alignment horizontal="right"/>
    </xf>
    <xf numFmtId="0" fontId="0" fillId="9" borderId="49" xfId="0" applyFill="1" applyBorder="1"/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2" fillId="3" borderId="22" xfId="0" applyFont="1" applyFill="1" applyBorder="1" applyAlignment="1">
      <alignment horizontal="center" wrapText="1"/>
    </xf>
    <xf numFmtId="0" fontId="0" fillId="3" borderId="26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9" borderId="47" xfId="0" applyFill="1" applyBorder="1"/>
    <xf numFmtId="0" fontId="0" fillId="9" borderId="46" xfId="0" applyFill="1" applyBorder="1"/>
    <xf numFmtId="0" fontId="0" fillId="9" borderId="30" xfId="0" applyFill="1" applyBorder="1"/>
    <xf numFmtId="0" fontId="0" fillId="9" borderId="49" xfId="0" applyFill="1" applyBorder="1" applyAlignment="1">
      <alignment horizontal="center"/>
    </xf>
    <xf numFmtId="0" fontId="0" fillId="9" borderId="47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" fillId="8" borderId="0" xfId="0" applyFont="1" applyFill="1"/>
    <xf numFmtId="0" fontId="3" fillId="0" borderId="22" xfId="0" applyFont="1" applyBorder="1"/>
    <xf numFmtId="0" fontId="0" fillId="0" borderId="45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8" borderId="30" xfId="0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8" borderId="15" xfId="0" applyFill="1" applyBorder="1" applyAlignment="1">
      <alignment horizontal="left"/>
    </xf>
    <xf numFmtId="0" fontId="0" fillId="8" borderId="45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" fillId="0" borderId="4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 xr:uid="{D2CE79BE-BCE5-E344-98D6-15EB5F07D9B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7C97-9F80-AF4A-AF97-426A18AF3755}">
  <dimension ref="B1:I20"/>
  <sheetViews>
    <sheetView tabSelected="1" workbookViewId="0">
      <selection activeCell="H20" sqref="H20"/>
    </sheetView>
  </sheetViews>
  <sheetFormatPr baseColWidth="10" defaultRowHeight="16" x14ac:dyDescent="0.2"/>
  <cols>
    <col min="2" max="2" width="18.6640625" customWidth="1"/>
    <col min="3" max="3" width="27" customWidth="1"/>
    <col min="4" max="4" width="4.5" customWidth="1"/>
    <col min="5" max="5" width="23.1640625" customWidth="1"/>
    <col min="6" max="6" width="23.5" customWidth="1"/>
    <col min="7" max="7" width="4.83203125" customWidth="1"/>
    <col min="8" max="8" width="17.5" customWidth="1"/>
    <col min="9" max="9" width="21.5" customWidth="1"/>
  </cols>
  <sheetData>
    <row r="1" spans="2:9" ht="29" customHeight="1" x14ac:dyDescent="0.3">
      <c r="E1" s="232" t="s">
        <v>83</v>
      </c>
      <c r="F1" s="232"/>
      <c r="G1" s="232"/>
      <c r="H1" s="232"/>
      <c r="I1" s="232"/>
    </row>
    <row r="3" spans="2:9" ht="27" thickBot="1" x14ac:dyDescent="0.35">
      <c r="B3" s="157" t="s">
        <v>82</v>
      </c>
      <c r="E3" s="160" t="s">
        <v>20</v>
      </c>
      <c r="H3" s="160" t="s">
        <v>22</v>
      </c>
    </row>
    <row r="4" spans="2:9" ht="17" thickBot="1" x14ac:dyDescent="0.25">
      <c r="B4" s="156" t="s">
        <v>0</v>
      </c>
      <c r="C4" s="200" t="s">
        <v>54</v>
      </c>
      <c r="E4" s="200" t="s">
        <v>0</v>
      </c>
      <c r="F4" s="200" t="s">
        <v>54</v>
      </c>
      <c r="H4" s="200" t="s">
        <v>0</v>
      </c>
      <c r="I4" s="200" t="s">
        <v>54</v>
      </c>
    </row>
    <row r="5" spans="2:9" x14ac:dyDescent="0.2">
      <c r="B5" s="158" t="s">
        <v>47</v>
      </c>
      <c r="C5" s="201" t="s">
        <v>55</v>
      </c>
      <c r="E5" s="201" t="s">
        <v>47</v>
      </c>
      <c r="F5" s="202" t="s">
        <v>56</v>
      </c>
      <c r="H5" s="201" t="s">
        <v>47</v>
      </c>
      <c r="I5" s="202" t="s">
        <v>56</v>
      </c>
    </row>
    <row r="6" spans="2:9" x14ac:dyDescent="0.2">
      <c r="B6" s="159" t="s">
        <v>48</v>
      </c>
      <c r="C6" s="202" t="s">
        <v>56</v>
      </c>
      <c r="E6" s="206" t="s">
        <v>55</v>
      </c>
      <c r="F6" s="202" t="s">
        <v>57</v>
      </c>
      <c r="H6" s="206" t="s">
        <v>55</v>
      </c>
      <c r="I6" s="202" t="s">
        <v>57</v>
      </c>
    </row>
    <row r="7" spans="2:9" x14ac:dyDescent="0.2">
      <c r="B7" s="159" t="s">
        <v>49</v>
      </c>
      <c r="C7" s="202" t="s">
        <v>57</v>
      </c>
      <c r="E7" s="202" t="s">
        <v>50</v>
      </c>
      <c r="F7" s="202" t="s">
        <v>58</v>
      </c>
      <c r="H7" s="202" t="s">
        <v>48</v>
      </c>
      <c r="I7" s="202" t="s">
        <v>58</v>
      </c>
    </row>
    <row r="8" spans="2:9" x14ac:dyDescent="0.2">
      <c r="B8" s="159" t="s">
        <v>50</v>
      </c>
      <c r="C8" s="202" t="s">
        <v>58</v>
      </c>
      <c r="E8" s="202" t="s">
        <v>51</v>
      </c>
      <c r="F8" s="203" t="s">
        <v>48</v>
      </c>
      <c r="H8" s="202" t="s">
        <v>50</v>
      </c>
      <c r="I8" s="203" t="s">
        <v>59</v>
      </c>
    </row>
    <row r="9" spans="2:9" x14ac:dyDescent="0.2">
      <c r="B9" s="159" t="s">
        <v>51</v>
      </c>
      <c r="C9" s="203" t="s">
        <v>59</v>
      </c>
      <c r="E9" s="203" t="s">
        <v>64</v>
      </c>
      <c r="F9" s="203" t="s">
        <v>59</v>
      </c>
      <c r="H9" s="202" t="s">
        <v>51</v>
      </c>
      <c r="I9" s="203" t="s">
        <v>49</v>
      </c>
    </row>
    <row r="10" spans="2:9" x14ac:dyDescent="0.2">
      <c r="B10" s="159" t="s">
        <v>52</v>
      </c>
      <c r="C10" s="202" t="s">
        <v>60</v>
      </c>
      <c r="E10" s="202" t="s">
        <v>52</v>
      </c>
      <c r="F10" s="203" t="s">
        <v>49</v>
      </c>
      <c r="H10" s="203" t="s">
        <v>64</v>
      </c>
      <c r="I10" s="202" t="s">
        <v>60</v>
      </c>
    </row>
    <row r="11" spans="2:9" ht="17" thickBot="1" x14ac:dyDescent="0.25">
      <c r="B11" s="159" t="s">
        <v>53</v>
      </c>
      <c r="C11" s="202" t="s">
        <v>61</v>
      </c>
      <c r="E11" s="207" t="s">
        <v>53</v>
      </c>
      <c r="F11" s="202" t="s">
        <v>60</v>
      </c>
      <c r="H11" s="202" t="s">
        <v>52</v>
      </c>
      <c r="I11" s="202" t="s">
        <v>61</v>
      </c>
    </row>
    <row r="12" spans="2:9" ht="17" thickBot="1" x14ac:dyDescent="0.25">
      <c r="B12" s="126"/>
      <c r="C12" s="202" t="s">
        <v>62</v>
      </c>
      <c r="E12" s="126"/>
      <c r="F12" s="202" t="s">
        <v>61</v>
      </c>
      <c r="H12" s="207" t="s">
        <v>53</v>
      </c>
      <c r="I12" s="202" t="s">
        <v>62</v>
      </c>
    </row>
    <row r="13" spans="2:9" x14ac:dyDescent="0.2">
      <c r="B13" s="126"/>
      <c r="C13" s="202" t="s">
        <v>63</v>
      </c>
      <c r="E13" s="126"/>
      <c r="F13" s="202" t="s">
        <v>62</v>
      </c>
      <c r="H13" s="126"/>
      <c r="I13" s="202" t="s">
        <v>63</v>
      </c>
    </row>
    <row r="14" spans="2:9" x14ac:dyDescent="0.2">
      <c r="B14" s="126"/>
      <c r="C14" s="202" t="s">
        <v>64</v>
      </c>
      <c r="E14" s="126"/>
      <c r="F14" s="202" t="s">
        <v>63</v>
      </c>
      <c r="H14" s="126"/>
      <c r="I14" s="203" t="s">
        <v>65</v>
      </c>
    </row>
    <row r="15" spans="2:9" x14ac:dyDescent="0.2">
      <c r="B15" s="126"/>
      <c r="C15" s="203" t="s">
        <v>65</v>
      </c>
      <c r="E15" s="126"/>
      <c r="F15" s="203" t="s">
        <v>65</v>
      </c>
      <c r="H15" s="126"/>
      <c r="I15" s="204" t="s">
        <v>66</v>
      </c>
    </row>
    <row r="16" spans="2:9" ht="17" thickBot="1" x14ac:dyDescent="0.25">
      <c r="B16" s="126"/>
      <c r="C16" s="204" t="s">
        <v>66</v>
      </c>
      <c r="E16" s="126"/>
      <c r="F16" s="204" t="s">
        <v>66</v>
      </c>
      <c r="H16" s="126"/>
      <c r="I16" s="205" t="s">
        <v>67</v>
      </c>
    </row>
    <row r="17" spans="2:6" ht="17" thickBot="1" x14ac:dyDescent="0.25">
      <c r="B17" s="126"/>
      <c r="C17" s="205" t="s">
        <v>67</v>
      </c>
      <c r="E17" s="126"/>
      <c r="F17" s="205" t="s">
        <v>67</v>
      </c>
    </row>
    <row r="20" spans="2:6" x14ac:dyDescent="0.2">
      <c r="B20" s="199" t="s">
        <v>81</v>
      </c>
      <c r="C20" s="199"/>
    </row>
  </sheetData>
  <mergeCells count="1">
    <mergeCell ref="E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EF7F-5962-E448-9A3A-278022A80B32}">
  <dimension ref="A1:U40"/>
  <sheetViews>
    <sheetView workbookViewId="0">
      <selection activeCell="B23" sqref="B23"/>
    </sheetView>
  </sheetViews>
  <sheetFormatPr baseColWidth="10" defaultRowHeight="16" x14ac:dyDescent="0.2"/>
  <cols>
    <col min="1" max="1" width="17.1640625" customWidth="1"/>
    <col min="2" max="2" width="21.5" customWidth="1"/>
    <col min="4" max="4" width="9" customWidth="1"/>
  </cols>
  <sheetData>
    <row r="1" spans="1:21" ht="21" x14ac:dyDescent="0.2">
      <c r="A1" s="161" t="s">
        <v>73</v>
      </c>
    </row>
    <row r="2" spans="1:21" ht="20" thickBot="1" x14ac:dyDescent="0.3">
      <c r="B2" s="13"/>
    </row>
    <row r="3" spans="1:21" x14ac:dyDescent="0.2">
      <c r="C3" s="214" t="s">
        <v>2</v>
      </c>
      <c r="D3" s="215"/>
      <c r="E3" s="216"/>
      <c r="F3" s="217" t="s">
        <v>3</v>
      </c>
      <c r="G3" s="209"/>
      <c r="H3" s="210"/>
      <c r="I3" s="208">
        <v>1</v>
      </c>
      <c r="J3" s="209"/>
      <c r="K3" s="210"/>
      <c r="L3" s="208">
        <v>2</v>
      </c>
      <c r="M3" s="209"/>
      <c r="N3" s="210"/>
      <c r="O3" s="208">
        <v>3</v>
      </c>
      <c r="P3" s="209"/>
      <c r="Q3" s="210"/>
      <c r="R3" s="208">
        <v>4</v>
      </c>
      <c r="S3" s="209"/>
      <c r="T3" s="210"/>
    </row>
    <row r="4" spans="1:21" ht="17" thickBot="1" x14ac:dyDescent="0.25">
      <c r="C4" s="1" t="s">
        <v>4</v>
      </c>
      <c r="D4" s="2" t="s">
        <v>5</v>
      </c>
      <c r="E4" s="3" t="s">
        <v>6</v>
      </c>
      <c r="F4" s="1" t="s">
        <v>4</v>
      </c>
      <c r="G4" s="2" t="s">
        <v>5</v>
      </c>
      <c r="H4" s="4" t="s">
        <v>6</v>
      </c>
      <c r="I4" s="1" t="s">
        <v>4</v>
      </c>
      <c r="J4" s="2" t="s">
        <v>5</v>
      </c>
      <c r="K4" s="4" t="s">
        <v>6</v>
      </c>
      <c r="L4" s="1" t="s">
        <v>4</v>
      </c>
      <c r="M4" s="2" t="s">
        <v>5</v>
      </c>
      <c r="N4" s="4" t="s">
        <v>6</v>
      </c>
      <c r="O4" s="1" t="s">
        <v>4</v>
      </c>
      <c r="P4" s="2" t="s">
        <v>5</v>
      </c>
      <c r="Q4" s="4" t="s">
        <v>6</v>
      </c>
      <c r="R4" s="1" t="s">
        <v>4</v>
      </c>
      <c r="S4" s="2" t="s">
        <v>5</v>
      </c>
      <c r="T4" s="4" t="s">
        <v>6</v>
      </c>
      <c r="U4" s="16" t="s">
        <v>7</v>
      </c>
    </row>
    <row r="5" spans="1:21" ht="17" thickBot="1" x14ac:dyDescent="0.25">
      <c r="B5" s="14" t="s">
        <v>0</v>
      </c>
      <c r="C5" s="5">
        <v>10</v>
      </c>
      <c r="D5" s="6">
        <v>17</v>
      </c>
      <c r="E5" s="5">
        <v>1</v>
      </c>
      <c r="F5" s="7">
        <v>68</v>
      </c>
      <c r="G5" s="6">
        <v>26</v>
      </c>
      <c r="H5" s="8"/>
      <c r="I5" s="7">
        <v>91</v>
      </c>
      <c r="J5" s="6">
        <v>31</v>
      </c>
      <c r="K5" s="8">
        <v>2</v>
      </c>
      <c r="L5" s="7">
        <v>82</v>
      </c>
      <c r="M5" s="6">
        <v>29</v>
      </c>
      <c r="N5" s="8">
        <v>2</v>
      </c>
      <c r="O5" s="7">
        <v>69</v>
      </c>
      <c r="P5" s="6">
        <v>39</v>
      </c>
      <c r="Q5" s="8">
        <v>2</v>
      </c>
      <c r="R5" s="7">
        <v>62</v>
      </c>
      <c r="S5" s="6">
        <v>31</v>
      </c>
      <c r="T5" s="8">
        <v>1</v>
      </c>
      <c r="U5" s="17">
        <f>SUM(C5:T5)</f>
        <v>563</v>
      </c>
    </row>
    <row r="6" spans="1:21" ht="17" thickBot="1" x14ac:dyDescent="0.25">
      <c r="B6" s="15" t="s">
        <v>1</v>
      </c>
      <c r="C6" s="9">
        <v>7</v>
      </c>
      <c r="D6" s="10">
        <v>16</v>
      </c>
      <c r="E6" s="11">
        <v>1</v>
      </c>
      <c r="F6" s="18">
        <v>59</v>
      </c>
      <c r="G6" s="10">
        <v>33</v>
      </c>
      <c r="H6" s="11">
        <v>2</v>
      </c>
      <c r="I6" s="18">
        <v>69</v>
      </c>
      <c r="J6" s="10">
        <v>38</v>
      </c>
      <c r="K6" s="11">
        <v>1</v>
      </c>
      <c r="L6" s="18">
        <v>62</v>
      </c>
      <c r="M6" s="10">
        <v>36</v>
      </c>
      <c r="N6" s="11">
        <v>2</v>
      </c>
      <c r="O6" s="18">
        <v>56</v>
      </c>
      <c r="P6" s="10">
        <v>36</v>
      </c>
      <c r="Q6" s="11">
        <v>3</v>
      </c>
      <c r="R6" s="18">
        <v>52</v>
      </c>
      <c r="S6" s="10">
        <v>50</v>
      </c>
      <c r="T6" s="11">
        <v>2</v>
      </c>
      <c r="U6" s="17">
        <f>SUM(C6:T6)</f>
        <v>525</v>
      </c>
    </row>
    <row r="7" spans="1:21" x14ac:dyDescent="0.2"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</row>
    <row r="8" spans="1:21" ht="21" x14ac:dyDescent="0.25">
      <c r="A8" s="60" t="s">
        <v>79</v>
      </c>
    </row>
    <row r="9" spans="1:21" ht="16" customHeight="1" x14ac:dyDescent="0.2">
      <c r="A9" s="174" t="s">
        <v>76</v>
      </c>
    </row>
    <row r="10" spans="1:21" ht="16" customHeight="1" x14ac:dyDescent="0.2">
      <c r="A10" s="174" t="s">
        <v>80</v>
      </c>
    </row>
    <row r="11" spans="1:21" ht="16" customHeight="1" thickBot="1" x14ac:dyDescent="0.25">
      <c r="A11" s="174"/>
    </row>
    <row r="12" spans="1:21" ht="17" thickBot="1" x14ac:dyDescent="0.25">
      <c r="C12" s="214" t="s">
        <v>2</v>
      </c>
      <c r="D12" s="215"/>
      <c r="E12" s="216"/>
      <c r="F12" s="217" t="s">
        <v>3</v>
      </c>
      <c r="G12" s="209"/>
      <c r="H12" s="210"/>
      <c r="I12" s="208">
        <v>1</v>
      </c>
      <c r="J12" s="209"/>
      <c r="K12" s="210"/>
      <c r="L12" s="208">
        <v>2</v>
      </c>
      <c r="M12" s="209"/>
      <c r="N12" s="210"/>
      <c r="O12" s="208">
        <v>3</v>
      </c>
      <c r="P12" s="209"/>
      <c r="Q12" s="210"/>
      <c r="R12" s="208">
        <v>4</v>
      </c>
      <c r="S12" s="209"/>
      <c r="T12" s="210"/>
    </row>
    <row r="13" spans="1:21" ht="17" thickBot="1" x14ac:dyDescent="0.25">
      <c r="B13" s="12"/>
      <c r="C13" s="1" t="s">
        <v>4</v>
      </c>
      <c r="D13" s="2" t="s">
        <v>5</v>
      </c>
      <c r="E13" s="16" t="s">
        <v>6</v>
      </c>
      <c r="F13" s="1" t="s">
        <v>4</v>
      </c>
      <c r="G13" s="2" t="s">
        <v>5</v>
      </c>
      <c r="H13" s="4" t="s">
        <v>6</v>
      </c>
      <c r="I13" s="1" t="s">
        <v>4</v>
      </c>
      <c r="J13" s="2" t="s">
        <v>5</v>
      </c>
      <c r="K13" s="4" t="s">
        <v>6</v>
      </c>
      <c r="L13" s="1" t="s">
        <v>4</v>
      </c>
      <c r="M13" s="2" t="s">
        <v>5</v>
      </c>
      <c r="N13" s="4" t="s">
        <v>6</v>
      </c>
      <c r="O13" s="1" t="s">
        <v>4</v>
      </c>
      <c r="P13" s="2" t="s">
        <v>5</v>
      </c>
      <c r="Q13" s="4" t="s">
        <v>6</v>
      </c>
      <c r="R13" s="1" t="s">
        <v>4</v>
      </c>
      <c r="S13" s="2" t="s">
        <v>5</v>
      </c>
      <c r="T13" s="4" t="s">
        <v>6</v>
      </c>
      <c r="U13" s="179" t="s">
        <v>7</v>
      </c>
    </row>
    <row r="14" spans="1:21" x14ac:dyDescent="0.2">
      <c r="A14" s="227" t="s">
        <v>82</v>
      </c>
      <c r="B14" s="14" t="s">
        <v>69</v>
      </c>
      <c r="C14" s="24">
        <v>0</v>
      </c>
      <c r="D14" s="25">
        <v>0</v>
      </c>
      <c r="E14" s="177">
        <v>0</v>
      </c>
      <c r="F14" s="24">
        <v>7</v>
      </c>
      <c r="G14" s="25">
        <v>3</v>
      </c>
      <c r="H14" s="177">
        <v>0</v>
      </c>
      <c r="I14" s="24">
        <v>4</v>
      </c>
      <c r="J14" s="25">
        <v>0</v>
      </c>
      <c r="K14" s="177">
        <v>0</v>
      </c>
      <c r="L14" s="24">
        <v>4</v>
      </c>
      <c r="M14" s="25">
        <v>2</v>
      </c>
      <c r="N14" s="177">
        <v>0</v>
      </c>
      <c r="O14" s="24">
        <v>6</v>
      </c>
      <c r="P14" s="25">
        <v>1</v>
      </c>
      <c r="Q14" s="177">
        <v>0</v>
      </c>
      <c r="R14" s="24">
        <v>3</v>
      </c>
      <c r="S14" s="25">
        <v>0</v>
      </c>
      <c r="T14" s="177">
        <v>0</v>
      </c>
      <c r="U14" s="180">
        <v>30</v>
      </c>
    </row>
    <row r="15" spans="1:21" ht="17" thickBot="1" x14ac:dyDescent="0.25">
      <c r="A15" s="233"/>
      <c r="B15" s="15" t="s">
        <v>70</v>
      </c>
      <c r="C15" s="28">
        <v>0</v>
      </c>
      <c r="D15" s="29">
        <v>0</v>
      </c>
      <c r="E15" s="178">
        <v>0</v>
      </c>
      <c r="F15" s="28">
        <v>0</v>
      </c>
      <c r="G15" s="29">
        <v>3</v>
      </c>
      <c r="H15" s="178">
        <v>0</v>
      </c>
      <c r="I15" s="28">
        <v>2</v>
      </c>
      <c r="J15" s="29">
        <v>2</v>
      </c>
      <c r="K15" s="178">
        <v>0</v>
      </c>
      <c r="L15" s="28">
        <v>2</v>
      </c>
      <c r="M15" s="29">
        <v>4</v>
      </c>
      <c r="N15" s="178">
        <v>0</v>
      </c>
      <c r="O15" s="28">
        <v>4</v>
      </c>
      <c r="P15" s="29">
        <v>2</v>
      </c>
      <c r="Q15" s="178">
        <v>0</v>
      </c>
      <c r="R15" s="28">
        <v>4</v>
      </c>
      <c r="S15" s="29">
        <v>5</v>
      </c>
      <c r="T15" s="178">
        <v>0</v>
      </c>
      <c r="U15" s="180">
        <v>28</v>
      </c>
    </row>
    <row r="16" spans="1:21" ht="35" thickBot="1" x14ac:dyDescent="0.25">
      <c r="A16" s="233"/>
      <c r="B16" s="181" t="s">
        <v>74</v>
      </c>
      <c r="C16" s="182">
        <f>C15-C14</f>
        <v>0</v>
      </c>
      <c r="D16" s="183">
        <f t="shared" ref="D16:T16" si="0">D15-D14</f>
        <v>0</v>
      </c>
      <c r="E16" s="184">
        <f t="shared" si="0"/>
        <v>0</v>
      </c>
      <c r="F16" s="182">
        <f t="shared" si="0"/>
        <v>-7</v>
      </c>
      <c r="G16" s="183">
        <f t="shared" si="0"/>
        <v>0</v>
      </c>
      <c r="H16" s="184">
        <f t="shared" si="0"/>
        <v>0</v>
      </c>
      <c r="I16" s="182">
        <f t="shared" si="0"/>
        <v>-2</v>
      </c>
      <c r="J16" s="183">
        <f t="shared" si="0"/>
        <v>2</v>
      </c>
      <c r="K16" s="184">
        <f t="shared" si="0"/>
        <v>0</v>
      </c>
      <c r="L16" s="182">
        <f t="shared" si="0"/>
        <v>-2</v>
      </c>
      <c r="M16" s="183">
        <f t="shared" si="0"/>
        <v>2</v>
      </c>
      <c r="N16" s="184">
        <f t="shared" si="0"/>
        <v>0</v>
      </c>
      <c r="O16" s="182">
        <f t="shared" si="0"/>
        <v>-2</v>
      </c>
      <c r="P16" s="183">
        <f t="shared" si="0"/>
        <v>1</v>
      </c>
      <c r="Q16" s="184">
        <f t="shared" si="0"/>
        <v>0</v>
      </c>
      <c r="R16" s="182">
        <f t="shared" si="0"/>
        <v>1</v>
      </c>
      <c r="S16" s="183">
        <f t="shared" si="0"/>
        <v>5</v>
      </c>
      <c r="T16" s="184">
        <f t="shared" si="0"/>
        <v>0</v>
      </c>
      <c r="U16" s="185">
        <f>U15-U14</f>
        <v>-2</v>
      </c>
    </row>
    <row r="17" spans="1:21" ht="7" customHeight="1" x14ac:dyDescent="0.2">
      <c r="A17" s="233"/>
      <c r="B17" s="175"/>
      <c r="C17" s="186"/>
      <c r="D17" s="176"/>
      <c r="E17" s="187"/>
      <c r="F17" s="186"/>
      <c r="G17" s="176"/>
      <c r="H17" s="187"/>
      <c r="I17" s="186"/>
      <c r="J17" s="176"/>
      <c r="K17" s="187"/>
      <c r="L17" s="186"/>
      <c r="M17" s="176"/>
      <c r="N17" s="187"/>
      <c r="O17" s="186"/>
      <c r="P17" s="176"/>
      <c r="Q17" s="187"/>
      <c r="R17" s="186"/>
      <c r="S17" s="176"/>
      <c r="T17" s="187"/>
      <c r="U17" s="188"/>
    </row>
    <row r="18" spans="1:21" x14ac:dyDescent="0.2">
      <c r="A18" s="233"/>
      <c r="B18" s="83" t="s">
        <v>71</v>
      </c>
      <c r="C18" s="24">
        <v>0</v>
      </c>
      <c r="D18" s="25">
        <v>0</v>
      </c>
      <c r="E18" s="177">
        <v>0</v>
      </c>
      <c r="F18" s="24">
        <v>0</v>
      </c>
      <c r="G18" s="25">
        <v>3</v>
      </c>
      <c r="H18" s="177">
        <v>0</v>
      </c>
      <c r="I18" s="24">
        <v>2</v>
      </c>
      <c r="J18" s="25">
        <v>2</v>
      </c>
      <c r="K18" s="177">
        <v>0</v>
      </c>
      <c r="L18" s="24">
        <v>2</v>
      </c>
      <c r="M18" s="25">
        <v>4</v>
      </c>
      <c r="N18" s="177">
        <v>0</v>
      </c>
      <c r="O18" s="24">
        <v>4</v>
      </c>
      <c r="P18" s="25">
        <v>2</v>
      </c>
      <c r="Q18" s="177">
        <v>0</v>
      </c>
      <c r="R18" s="24">
        <v>4</v>
      </c>
      <c r="S18" s="25">
        <v>5</v>
      </c>
      <c r="T18" s="177">
        <v>0</v>
      </c>
      <c r="U18" s="180">
        <v>28</v>
      </c>
    </row>
    <row r="19" spans="1:21" ht="17" thickBot="1" x14ac:dyDescent="0.25">
      <c r="A19" s="233"/>
      <c r="B19" s="173" t="s">
        <v>72</v>
      </c>
      <c r="C19" s="24">
        <v>0</v>
      </c>
      <c r="D19" s="25">
        <v>0</v>
      </c>
      <c r="E19" s="177">
        <v>0</v>
      </c>
      <c r="F19" s="24">
        <v>7</v>
      </c>
      <c r="G19" s="25">
        <v>3</v>
      </c>
      <c r="H19" s="177">
        <v>0</v>
      </c>
      <c r="I19" s="24">
        <v>4</v>
      </c>
      <c r="J19" s="25">
        <v>0</v>
      </c>
      <c r="K19" s="177">
        <v>0</v>
      </c>
      <c r="L19" s="24">
        <v>4</v>
      </c>
      <c r="M19" s="25">
        <v>2</v>
      </c>
      <c r="N19" s="177">
        <v>0</v>
      </c>
      <c r="O19" s="24">
        <v>6</v>
      </c>
      <c r="P19" s="25">
        <v>1</v>
      </c>
      <c r="Q19" s="177">
        <v>0</v>
      </c>
      <c r="R19" s="24">
        <v>3</v>
      </c>
      <c r="S19" s="25">
        <v>0</v>
      </c>
      <c r="T19" s="177">
        <v>0</v>
      </c>
      <c r="U19" s="180">
        <v>30</v>
      </c>
    </row>
    <row r="20" spans="1:21" ht="35" thickBot="1" x14ac:dyDescent="0.25">
      <c r="A20" s="228"/>
      <c r="B20" s="181" t="s">
        <v>75</v>
      </c>
      <c r="C20" s="182">
        <f t="shared" ref="C20:U20" si="1">C19-C18</f>
        <v>0</v>
      </c>
      <c r="D20" s="183">
        <f t="shared" si="1"/>
        <v>0</v>
      </c>
      <c r="E20" s="184">
        <f t="shared" si="1"/>
        <v>0</v>
      </c>
      <c r="F20" s="182">
        <f t="shared" si="1"/>
        <v>7</v>
      </c>
      <c r="G20" s="183">
        <f t="shared" si="1"/>
        <v>0</v>
      </c>
      <c r="H20" s="184">
        <f t="shared" si="1"/>
        <v>0</v>
      </c>
      <c r="I20" s="182">
        <f t="shared" si="1"/>
        <v>2</v>
      </c>
      <c r="J20" s="183">
        <f t="shared" si="1"/>
        <v>-2</v>
      </c>
      <c r="K20" s="184">
        <f t="shared" si="1"/>
        <v>0</v>
      </c>
      <c r="L20" s="182">
        <f t="shared" si="1"/>
        <v>2</v>
      </c>
      <c r="M20" s="183">
        <f t="shared" si="1"/>
        <v>-2</v>
      </c>
      <c r="N20" s="184">
        <f t="shared" si="1"/>
        <v>0</v>
      </c>
      <c r="O20" s="182">
        <f t="shared" si="1"/>
        <v>2</v>
      </c>
      <c r="P20" s="183">
        <f t="shared" si="1"/>
        <v>-1</v>
      </c>
      <c r="Q20" s="184">
        <f t="shared" si="1"/>
        <v>0</v>
      </c>
      <c r="R20" s="182">
        <f t="shared" si="1"/>
        <v>-1</v>
      </c>
      <c r="S20" s="183">
        <f t="shared" si="1"/>
        <v>-5</v>
      </c>
      <c r="T20" s="184">
        <f t="shared" si="1"/>
        <v>0</v>
      </c>
      <c r="U20" s="185">
        <f t="shared" si="1"/>
        <v>2</v>
      </c>
    </row>
    <row r="21" spans="1:21" ht="17" thickBot="1" x14ac:dyDescent="0.25"/>
    <row r="22" spans="1:21" ht="17" thickBot="1" x14ac:dyDescent="0.25">
      <c r="C22" s="214" t="s">
        <v>2</v>
      </c>
      <c r="D22" s="215"/>
      <c r="E22" s="216"/>
      <c r="F22" s="217" t="s">
        <v>3</v>
      </c>
      <c r="G22" s="209"/>
      <c r="H22" s="210"/>
      <c r="I22" s="208">
        <v>1</v>
      </c>
      <c r="J22" s="209"/>
      <c r="K22" s="210"/>
      <c r="L22" s="208">
        <v>2</v>
      </c>
      <c r="M22" s="209"/>
      <c r="N22" s="210"/>
      <c r="O22" s="208">
        <v>3</v>
      </c>
      <c r="P22" s="209"/>
      <c r="Q22" s="210"/>
      <c r="R22" s="208">
        <v>4</v>
      </c>
      <c r="S22" s="209"/>
      <c r="T22" s="210"/>
    </row>
    <row r="23" spans="1:21" ht="17" thickBot="1" x14ac:dyDescent="0.25">
      <c r="B23" s="12"/>
      <c r="C23" s="1" t="s">
        <v>4</v>
      </c>
      <c r="D23" s="2" t="s">
        <v>5</v>
      </c>
      <c r="E23" s="16" t="s">
        <v>6</v>
      </c>
      <c r="F23" s="1" t="s">
        <v>4</v>
      </c>
      <c r="G23" s="2" t="s">
        <v>5</v>
      </c>
      <c r="H23" s="4" t="s">
        <v>6</v>
      </c>
      <c r="I23" s="1" t="s">
        <v>4</v>
      </c>
      <c r="J23" s="2" t="s">
        <v>5</v>
      </c>
      <c r="K23" s="4" t="s">
        <v>6</v>
      </c>
      <c r="L23" s="1" t="s">
        <v>4</v>
      </c>
      <c r="M23" s="2" t="s">
        <v>5</v>
      </c>
      <c r="N23" s="4" t="s">
        <v>6</v>
      </c>
      <c r="O23" s="1" t="s">
        <v>4</v>
      </c>
      <c r="P23" s="2" t="s">
        <v>5</v>
      </c>
      <c r="Q23" s="4" t="s">
        <v>6</v>
      </c>
      <c r="R23" s="1" t="s">
        <v>4</v>
      </c>
      <c r="S23" s="2" t="s">
        <v>5</v>
      </c>
      <c r="T23" s="4" t="s">
        <v>6</v>
      </c>
      <c r="U23" s="179" t="s">
        <v>7</v>
      </c>
    </row>
    <row r="24" spans="1:21" x14ac:dyDescent="0.2">
      <c r="A24" s="211" t="s">
        <v>20</v>
      </c>
      <c r="B24" s="14" t="s">
        <v>69</v>
      </c>
      <c r="C24" s="24">
        <v>0</v>
      </c>
      <c r="D24" s="25">
        <v>4</v>
      </c>
      <c r="E24" s="177">
        <v>0</v>
      </c>
      <c r="F24" s="24">
        <v>14</v>
      </c>
      <c r="G24" s="25">
        <v>9</v>
      </c>
      <c r="H24" s="177">
        <v>0</v>
      </c>
      <c r="I24" s="24">
        <v>20</v>
      </c>
      <c r="J24" s="25">
        <v>6</v>
      </c>
      <c r="K24" s="177">
        <v>0</v>
      </c>
      <c r="L24" s="24">
        <v>19</v>
      </c>
      <c r="M24" s="25">
        <v>11</v>
      </c>
      <c r="N24" s="177">
        <v>0</v>
      </c>
      <c r="O24" s="24">
        <v>12</v>
      </c>
      <c r="P24" s="25">
        <v>15</v>
      </c>
      <c r="Q24" s="177">
        <v>0</v>
      </c>
      <c r="R24" s="24">
        <v>14</v>
      </c>
      <c r="S24" s="25">
        <v>11</v>
      </c>
      <c r="T24" s="177">
        <v>0</v>
      </c>
      <c r="U24" s="180">
        <v>135</v>
      </c>
    </row>
    <row r="25" spans="1:21" ht="17" thickBot="1" x14ac:dyDescent="0.25">
      <c r="A25" s="212"/>
      <c r="B25" s="15" t="s">
        <v>70</v>
      </c>
      <c r="C25" s="28">
        <v>2</v>
      </c>
      <c r="D25" s="29">
        <v>2</v>
      </c>
      <c r="E25" s="178">
        <v>1</v>
      </c>
      <c r="F25" s="28">
        <v>12</v>
      </c>
      <c r="G25" s="29">
        <v>5</v>
      </c>
      <c r="H25" s="178">
        <v>2</v>
      </c>
      <c r="I25" s="28">
        <v>18</v>
      </c>
      <c r="J25" s="29">
        <v>5</v>
      </c>
      <c r="K25" s="178">
        <v>1</v>
      </c>
      <c r="L25" s="28">
        <v>14</v>
      </c>
      <c r="M25" s="29">
        <v>9</v>
      </c>
      <c r="N25" s="178">
        <v>0</v>
      </c>
      <c r="O25" s="28">
        <v>11</v>
      </c>
      <c r="P25" s="29">
        <v>6</v>
      </c>
      <c r="Q25" s="178">
        <v>0</v>
      </c>
      <c r="R25" s="28">
        <v>9</v>
      </c>
      <c r="S25" s="29">
        <v>13</v>
      </c>
      <c r="T25" s="178">
        <v>0</v>
      </c>
      <c r="U25" s="180">
        <v>110</v>
      </c>
    </row>
    <row r="26" spans="1:21" ht="35" thickBot="1" x14ac:dyDescent="0.25">
      <c r="A26" s="212"/>
      <c r="B26" s="181" t="s">
        <v>74</v>
      </c>
      <c r="C26" s="182">
        <f>C25-C24</f>
        <v>2</v>
      </c>
      <c r="D26" s="183">
        <f t="shared" ref="D26" si="2">D25-D24</f>
        <v>-2</v>
      </c>
      <c r="E26" s="184">
        <f t="shared" ref="E26" si="3">E25-E24</f>
        <v>1</v>
      </c>
      <c r="F26" s="182">
        <f t="shared" ref="F26" si="4">F25-F24</f>
        <v>-2</v>
      </c>
      <c r="G26" s="183">
        <f t="shared" ref="G26" si="5">G25-G24</f>
        <v>-4</v>
      </c>
      <c r="H26" s="184">
        <f t="shared" ref="H26" si="6">H25-H24</f>
        <v>2</v>
      </c>
      <c r="I26" s="182">
        <f t="shared" ref="I26" si="7">I25-I24</f>
        <v>-2</v>
      </c>
      <c r="J26" s="183">
        <f t="shared" ref="J26" si="8">J25-J24</f>
        <v>-1</v>
      </c>
      <c r="K26" s="184">
        <f t="shared" ref="K26" si="9">K25-K24</f>
        <v>1</v>
      </c>
      <c r="L26" s="182">
        <f t="shared" ref="L26" si="10">L25-L24</f>
        <v>-5</v>
      </c>
      <c r="M26" s="183">
        <f t="shared" ref="M26" si="11">M25-M24</f>
        <v>-2</v>
      </c>
      <c r="N26" s="184">
        <f t="shared" ref="N26" si="12">N25-N24</f>
        <v>0</v>
      </c>
      <c r="O26" s="182">
        <f t="shared" ref="O26" si="13">O25-O24</f>
        <v>-1</v>
      </c>
      <c r="P26" s="183">
        <f t="shared" ref="P26" si="14">P25-P24</f>
        <v>-9</v>
      </c>
      <c r="Q26" s="184">
        <f t="shared" ref="Q26" si="15">Q25-Q24</f>
        <v>0</v>
      </c>
      <c r="R26" s="182">
        <f t="shared" ref="R26" si="16">R25-R24</f>
        <v>-5</v>
      </c>
      <c r="S26" s="183">
        <f t="shared" ref="S26" si="17">S25-S24</f>
        <v>2</v>
      </c>
      <c r="T26" s="184">
        <f t="shared" ref="T26" si="18">T25-T24</f>
        <v>0</v>
      </c>
      <c r="U26" s="185">
        <f>U25-U24</f>
        <v>-25</v>
      </c>
    </row>
    <row r="27" spans="1:21" ht="6" customHeight="1" x14ac:dyDescent="0.2">
      <c r="A27" s="212"/>
      <c r="B27" s="175"/>
      <c r="C27" s="190"/>
      <c r="D27" s="189"/>
      <c r="E27" s="191"/>
      <c r="F27" s="190"/>
      <c r="G27" s="189"/>
      <c r="H27" s="191"/>
      <c r="I27" s="190"/>
      <c r="J27" s="189"/>
      <c r="K27" s="191"/>
      <c r="L27" s="190"/>
      <c r="M27" s="189"/>
      <c r="N27" s="191"/>
      <c r="O27" s="190"/>
      <c r="P27" s="189"/>
      <c r="Q27" s="191"/>
      <c r="R27" s="190"/>
      <c r="S27" s="189"/>
      <c r="T27" s="191"/>
      <c r="U27" s="192"/>
    </row>
    <row r="28" spans="1:21" x14ac:dyDescent="0.2">
      <c r="A28" s="212"/>
      <c r="B28" s="83" t="s">
        <v>71</v>
      </c>
      <c r="C28" s="24">
        <v>2</v>
      </c>
      <c r="D28" s="25">
        <v>2</v>
      </c>
      <c r="E28" s="177">
        <v>1</v>
      </c>
      <c r="F28" s="24">
        <v>12</v>
      </c>
      <c r="G28" s="25">
        <v>5</v>
      </c>
      <c r="H28" s="177">
        <v>2</v>
      </c>
      <c r="I28" s="24">
        <v>18</v>
      </c>
      <c r="J28" s="25">
        <v>5</v>
      </c>
      <c r="K28" s="177">
        <v>1</v>
      </c>
      <c r="L28" s="24">
        <v>14</v>
      </c>
      <c r="M28" s="25">
        <v>9</v>
      </c>
      <c r="N28" s="177">
        <v>0</v>
      </c>
      <c r="O28" s="24">
        <v>11</v>
      </c>
      <c r="P28" s="25">
        <v>6</v>
      </c>
      <c r="Q28" s="177">
        <v>0</v>
      </c>
      <c r="R28" s="24">
        <v>9</v>
      </c>
      <c r="S28" s="25">
        <v>13</v>
      </c>
      <c r="T28" s="177">
        <v>0</v>
      </c>
      <c r="U28" s="180">
        <v>110</v>
      </c>
    </row>
    <row r="29" spans="1:21" ht="17" thickBot="1" x14ac:dyDescent="0.25">
      <c r="A29" s="212"/>
      <c r="B29" s="173" t="s">
        <v>72</v>
      </c>
      <c r="C29" s="28">
        <v>0</v>
      </c>
      <c r="D29" s="29">
        <v>4</v>
      </c>
      <c r="E29" s="178">
        <v>0</v>
      </c>
      <c r="F29" s="28">
        <v>14</v>
      </c>
      <c r="G29" s="29">
        <v>9</v>
      </c>
      <c r="H29" s="178">
        <v>0</v>
      </c>
      <c r="I29" s="28">
        <v>20</v>
      </c>
      <c r="J29" s="29">
        <v>6</v>
      </c>
      <c r="K29" s="178">
        <v>0</v>
      </c>
      <c r="L29" s="28">
        <v>19</v>
      </c>
      <c r="M29" s="29">
        <v>11</v>
      </c>
      <c r="N29" s="178">
        <v>0</v>
      </c>
      <c r="O29" s="28">
        <v>12</v>
      </c>
      <c r="P29" s="29">
        <v>15</v>
      </c>
      <c r="Q29" s="178">
        <v>0</v>
      </c>
      <c r="R29" s="28">
        <v>14</v>
      </c>
      <c r="S29" s="29">
        <v>11</v>
      </c>
      <c r="T29" s="178">
        <v>0</v>
      </c>
      <c r="U29" s="197">
        <v>135</v>
      </c>
    </row>
    <row r="30" spans="1:21" ht="35" thickBot="1" x14ac:dyDescent="0.25">
      <c r="A30" s="213"/>
      <c r="B30" s="181" t="s">
        <v>75</v>
      </c>
      <c r="C30" s="193">
        <f t="shared" ref="C30:U30" si="19">C29-C28</f>
        <v>-2</v>
      </c>
      <c r="D30" s="194">
        <f t="shared" si="19"/>
        <v>2</v>
      </c>
      <c r="E30" s="195">
        <f t="shared" si="19"/>
        <v>-1</v>
      </c>
      <c r="F30" s="193">
        <f t="shared" si="19"/>
        <v>2</v>
      </c>
      <c r="G30" s="194">
        <f t="shared" si="19"/>
        <v>4</v>
      </c>
      <c r="H30" s="195">
        <f t="shared" si="19"/>
        <v>-2</v>
      </c>
      <c r="I30" s="193">
        <f t="shared" si="19"/>
        <v>2</v>
      </c>
      <c r="J30" s="194">
        <f t="shared" si="19"/>
        <v>1</v>
      </c>
      <c r="K30" s="195">
        <f t="shared" si="19"/>
        <v>-1</v>
      </c>
      <c r="L30" s="193">
        <f t="shared" si="19"/>
        <v>5</v>
      </c>
      <c r="M30" s="194">
        <f t="shared" si="19"/>
        <v>2</v>
      </c>
      <c r="N30" s="195">
        <f t="shared" si="19"/>
        <v>0</v>
      </c>
      <c r="O30" s="193">
        <f t="shared" si="19"/>
        <v>1</v>
      </c>
      <c r="P30" s="194">
        <f t="shared" si="19"/>
        <v>9</v>
      </c>
      <c r="Q30" s="195">
        <f t="shared" si="19"/>
        <v>0</v>
      </c>
      <c r="R30" s="193">
        <f t="shared" si="19"/>
        <v>5</v>
      </c>
      <c r="S30" s="194">
        <f t="shared" si="19"/>
        <v>-2</v>
      </c>
      <c r="T30" s="195">
        <f t="shared" si="19"/>
        <v>0</v>
      </c>
      <c r="U30" s="196">
        <f t="shared" si="19"/>
        <v>25</v>
      </c>
    </row>
    <row r="31" spans="1:21" ht="17" thickBot="1" x14ac:dyDescent="0.25"/>
    <row r="32" spans="1:21" ht="17" thickBot="1" x14ac:dyDescent="0.25">
      <c r="C32" s="214" t="s">
        <v>2</v>
      </c>
      <c r="D32" s="215"/>
      <c r="E32" s="216"/>
      <c r="F32" s="217" t="s">
        <v>3</v>
      </c>
      <c r="G32" s="209"/>
      <c r="H32" s="210"/>
      <c r="I32" s="208">
        <v>1</v>
      </c>
      <c r="J32" s="209"/>
      <c r="K32" s="210"/>
      <c r="L32" s="208">
        <v>2</v>
      </c>
      <c r="M32" s="209"/>
      <c r="N32" s="210"/>
      <c r="O32" s="208">
        <v>3</v>
      </c>
      <c r="P32" s="209"/>
      <c r="Q32" s="210"/>
      <c r="R32" s="208">
        <v>4</v>
      </c>
      <c r="S32" s="209"/>
      <c r="T32" s="210"/>
    </row>
    <row r="33" spans="1:21" ht="17" thickBot="1" x14ac:dyDescent="0.25">
      <c r="B33" s="12"/>
      <c r="C33" s="1" t="s">
        <v>4</v>
      </c>
      <c r="D33" s="2" t="s">
        <v>5</v>
      </c>
      <c r="E33" s="16" t="s">
        <v>6</v>
      </c>
      <c r="F33" s="1" t="s">
        <v>4</v>
      </c>
      <c r="G33" s="2" t="s">
        <v>5</v>
      </c>
      <c r="H33" s="4" t="s">
        <v>6</v>
      </c>
      <c r="I33" s="1" t="s">
        <v>4</v>
      </c>
      <c r="J33" s="2" t="s">
        <v>5</v>
      </c>
      <c r="K33" s="4" t="s">
        <v>6</v>
      </c>
      <c r="L33" s="1" t="s">
        <v>4</v>
      </c>
      <c r="M33" s="2" t="s">
        <v>5</v>
      </c>
      <c r="N33" s="4" t="s">
        <v>6</v>
      </c>
      <c r="O33" s="1" t="s">
        <v>4</v>
      </c>
      <c r="P33" s="2" t="s">
        <v>5</v>
      </c>
      <c r="Q33" s="4" t="s">
        <v>6</v>
      </c>
      <c r="R33" s="1" t="s">
        <v>4</v>
      </c>
      <c r="S33" s="2" t="s">
        <v>5</v>
      </c>
      <c r="T33" s="4" t="s">
        <v>6</v>
      </c>
      <c r="U33" s="179" t="s">
        <v>7</v>
      </c>
    </row>
    <row r="34" spans="1:21" x14ac:dyDescent="0.2">
      <c r="A34" s="211" t="s">
        <v>22</v>
      </c>
      <c r="B34" s="14" t="s">
        <v>69</v>
      </c>
      <c r="C34" s="24">
        <v>0</v>
      </c>
      <c r="D34" s="25">
        <v>2</v>
      </c>
      <c r="E34" s="177">
        <v>0</v>
      </c>
      <c r="F34" s="24">
        <v>11</v>
      </c>
      <c r="G34" s="25">
        <v>7</v>
      </c>
      <c r="H34" s="177">
        <v>0</v>
      </c>
      <c r="I34" s="24">
        <v>9</v>
      </c>
      <c r="J34" s="25">
        <v>2</v>
      </c>
      <c r="K34" s="177">
        <v>0</v>
      </c>
      <c r="L34" s="24">
        <v>6</v>
      </c>
      <c r="M34" s="25">
        <v>6</v>
      </c>
      <c r="N34" s="177">
        <v>0</v>
      </c>
      <c r="O34" s="24">
        <v>7</v>
      </c>
      <c r="P34" s="25">
        <v>7</v>
      </c>
      <c r="Q34" s="177">
        <v>0</v>
      </c>
      <c r="R34" s="24">
        <v>5</v>
      </c>
      <c r="S34" s="25">
        <v>6</v>
      </c>
      <c r="T34" s="177">
        <v>0</v>
      </c>
      <c r="U34" s="180">
        <v>68</v>
      </c>
    </row>
    <row r="35" spans="1:21" ht="17" thickBot="1" x14ac:dyDescent="0.25">
      <c r="A35" s="212"/>
      <c r="B35" s="15" t="s">
        <v>70</v>
      </c>
      <c r="C35" s="28">
        <v>2</v>
      </c>
      <c r="D35" s="29">
        <v>2</v>
      </c>
      <c r="E35" s="178">
        <v>1</v>
      </c>
      <c r="F35" s="28">
        <v>12</v>
      </c>
      <c r="G35" s="29">
        <v>5</v>
      </c>
      <c r="H35" s="178">
        <v>2</v>
      </c>
      <c r="I35" s="28">
        <v>19</v>
      </c>
      <c r="J35" s="29">
        <v>5</v>
      </c>
      <c r="K35" s="178">
        <v>1</v>
      </c>
      <c r="L35" s="28">
        <v>15</v>
      </c>
      <c r="M35" s="29">
        <v>9</v>
      </c>
      <c r="N35" s="178">
        <v>0</v>
      </c>
      <c r="O35" s="28">
        <v>11</v>
      </c>
      <c r="P35" s="29">
        <v>6</v>
      </c>
      <c r="Q35" s="178">
        <v>0</v>
      </c>
      <c r="R35" s="28">
        <v>10</v>
      </c>
      <c r="S35" s="29">
        <v>13</v>
      </c>
      <c r="T35" s="178">
        <v>0</v>
      </c>
      <c r="U35" s="180">
        <v>113</v>
      </c>
    </row>
    <row r="36" spans="1:21" ht="35" thickBot="1" x14ac:dyDescent="0.25">
      <c r="A36" s="212"/>
      <c r="B36" s="181" t="s">
        <v>74</v>
      </c>
      <c r="C36" s="182">
        <f>C35-C34</f>
        <v>2</v>
      </c>
      <c r="D36" s="183">
        <f t="shared" ref="D36" si="20">D35-D34</f>
        <v>0</v>
      </c>
      <c r="E36" s="184">
        <f t="shared" ref="E36" si="21">E35-E34</f>
        <v>1</v>
      </c>
      <c r="F36" s="182">
        <f t="shared" ref="F36" si="22">F35-F34</f>
        <v>1</v>
      </c>
      <c r="G36" s="183">
        <f t="shared" ref="G36" si="23">G35-G34</f>
        <v>-2</v>
      </c>
      <c r="H36" s="184">
        <f t="shared" ref="H36" si="24">H35-H34</f>
        <v>2</v>
      </c>
      <c r="I36" s="182">
        <f t="shared" ref="I36" si="25">I35-I34</f>
        <v>10</v>
      </c>
      <c r="J36" s="183">
        <f t="shared" ref="J36" si="26">J35-J34</f>
        <v>3</v>
      </c>
      <c r="K36" s="184">
        <f t="shared" ref="K36" si="27">K35-K34</f>
        <v>1</v>
      </c>
      <c r="L36" s="182">
        <f t="shared" ref="L36" si="28">L35-L34</f>
        <v>9</v>
      </c>
      <c r="M36" s="183">
        <f t="shared" ref="M36" si="29">M35-M34</f>
        <v>3</v>
      </c>
      <c r="N36" s="184">
        <f t="shared" ref="N36" si="30">N35-N34</f>
        <v>0</v>
      </c>
      <c r="O36" s="182">
        <f t="shared" ref="O36" si="31">O35-O34</f>
        <v>4</v>
      </c>
      <c r="P36" s="183">
        <f t="shared" ref="P36" si="32">P35-P34</f>
        <v>-1</v>
      </c>
      <c r="Q36" s="184">
        <f t="shared" ref="Q36" si="33">Q35-Q34</f>
        <v>0</v>
      </c>
      <c r="R36" s="182">
        <f t="shared" ref="R36" si="34">R35-R34</f>
        <v>5</v>
      </c>
      <c r="S36" s="183">
        <f t="shared" ref="S36" si="35">S35-S34</f>
        <v>7</v>
      </c>
      <c r="T36" s="184">
        <f t="shared" ref="T36" si="36">T35-T34</f>
        <v>0</v>
      </c>
      <c r="U36" s="185">
        <f>U35-U34</f>
        <v>45</v>
      </c>
    </row>
    <row r="37" spans="1:21" ht="5" customHeight="1" x14ac:dyDescent="0.2">
      <c r="A37" s="212"/>
      <c r="B37" s="175"/>
      <c r="C37" s="190"/>
      <c r="D37" s="189"/>
      <c r="E37" s="191"/>
      <c r="F37" s="190"/>
      <c r="G37" s="189"/>
      <c r="H37" s="191"/>
      <c r="I37" s="190"/>
      <c r="J37" s="189"/>
      <c r="K37" s="191"/>
      <c r="L37" s="190"/>
      <c r="M37" s="189"/>
      <c r="N37" s="191"/>
      <c r="O37" s="190"/>
      <c r="P37" s="189"/>
      <c r="Q37" s="191"/>
      <c r="R37" s="190"/>
      <c r="S37" s="189"/>
      <c r="T37" s="191"/>
      <c r="U37" s="192"/>
    </row>
    <row r="38" spans="1:21" x14ac:dyDescent="0.2">
      <c r="A38" s="212"/>
      <c r="B38" s="83" t="s">
        <v>71</v>
      </c>
      <c r="C38" s="24">
        <v>2</v>
      </c>
      <c r="D38" s="25">
        <v>2</v>
      </c>
      <c r="E38" s="177">
        <v>1</v>
      </c>
      <c r="F38" s="24">
        <v>12</v>
      </c>
      <c r="G38" s="25">
        <v>5</v>
      </c>
      <c r="H38" s="177">
        <v>2</v>
      </c>
      <c r="I38" s="24">
        <v>19</v>
      </c>
      <c r="J38" s="25">
        <v>5</v>
      </c>
      <c r="K38" s="177">
        <v>1</v>
      </c>
      <c r="L38" s="24">
        <v>15</v>
      </c>
      <c r="M38" s="25">
        <v>9</v>
      </c>
      <c r="N38" s="177">
        <v>0</v>
      </c>
      <c r="O38" s="24">
        <v>11</v>
      </c>
      <c r="P38" s="25">
        <v>6</v>
      </c>
      <c r="Q38" s="177">
        <v>0</v>
      </c>
      <c r="R38" s="24">
        <v>10</v>
      </c>
      <c r="S38" s="25">
        <v>13</v>
      </c>
      <c r="T38" s="177">
        <v>0</v>
      </c>
      <c r="U38" s="180">
        <v>113</v>
      </c>
    </row>
    <row r="39" spans="1:21" ht="17" thickBot="1" x14ac:dyDescent="0.25">
      <c r="A39" s="212"/>
      <c r="B39" s="173" t="s">
        <v>72</v>
      </c>
      <c r="C39" s="28">
        <v>0</v>
      </c>
      <c r="D39" s="29">
        <v>2</v>
      </c>
      <c r="E39" s="178">
        <v>0</v>
      </c>
      <c r="F39" s="28">
        <v>11</v>
      </c>
      <c r="G39" s="29">
        <v>7</v>
      </c>
      <c r="H39" s="178">
        <v>0</v>
      </c>
      <c r="I39" s="28">
        <v>9</v>
      </c>
      <c r="J39" s="29">
        <v>2</v>
      </c>
      <c r="K39" s="178">
        <v>0</v>
      </c>
      <c r="L39" s="28">
        <v>6</v>
      </c>
      <c r="M39" s="29">
        <v>6</v>
      </c>
      <c r="N39" s="178">
        <v>0</v>
      </c>
      <c r="O39" s="28">
        <v>7</v>
      </c>
      <c r="P39" s="29">
        <v>7</v>
      </c>
      <c r="Q39" s="178">
        <v>0</v>
      </c>
      <c r="R39" s="28">
        <v>5</v>
      </c>
      <c r="S39" s="29">
        <v>6</v>
      </c>
      <c r="T39" s="178">
        <v>0</v>
      </c>
      <c r="U39" s="197">
        <v>68</v>
      </c>
    </row>
    <row r="40" spans="1:21" ht="35" thickBot="1" x14ac:dyDescent="0.25">
      <c r="A40" s="213"/>
      <c r="B40" s="181" t="s">
        <v>75</v>
      </c>
      <c r="C40" s="193">
        <f t="shared" ref="C40:U40" si="37">C39-C38</f>
        <v>-2</v>
      </c>
      <c r="D40" s="194">
        <f t="shared" si="37"/>
        <v>0</v>
      </c>
      <c r="E40" s="195">
        <f t="shared" si="37"/>
        <v>-1</v>
      </c>
      <c r="F40" s="193">
        <f t="shared" si="37"/>
        <v>-1</v>
      </c>
      <c r="G40" s="194">
        <f t="shared" si="37"/>
        <v>2</v>
      </c>
      <c r="H40" s="195">
        <f t="shared" si="37"/>
        <v>-2</v>
      </c>
      <c r="I40" s="193">
        <f t="shared" si="37"/>
        <v>-10</v>
      </c>
      <c r="J40" s="194">
        <f t="shared" si="37"/>
        <v>-3</v>
      </c>
      <c r="K40" s="195">
        <f t="shared" si="37"/>
        <v>-1</v>
      </c>
      <c r="L40" s="193">
        <f t="shared" si="37"/>
        <v>-9</v>
      </c>
      <c r="M40" s="194">
        <f t="shared" si="37"/>
        <v>-3</v>
      </c>
      <c r="N40" s="195">
        <f t="shared" si="37"/>
        <v>0</v>
      </c>
      <c r="O40" s="193">
        <f t="shared" si="37"/>
        <v>-4</v>
      </c>
      <c r="P40" s="194">
        <f t="shared" si="37"/>
        <v>1</v>
      </c>
      <c r="Q40" s="195">
        <f t="shared" si="37"/>
        <v>0</v>
      </c>
      <c r="R40" s="193">
        <f t="shared" si="37"/>
        <v>-5</v>
      </c>
      <c r="S40" s="194">
        <f t="shared" si="37"/>
        <v>-7</v>
      </c>
      <c r="T40" s="195">
        <f t="shared" si="37"/>
        <v>0</v>
      </c>
      <c r="U40" s="196">
        <f t="shared" si="37"/>
        <v>-45</v>
      </c>
    </row>
  </sheetData>
  <mergeCells count="27">
    <mergeCell ref="A34:A40"/>
    <mergeCell ref="C32:E32"/>
    <mergeCell ref="F32:H32"/>
    <mergeCell ref="I32:K32"/>
    <mergeCell ref="L32:N32"/>
    <mergeCell ref="O32:Q32"/>
    <mergeCell ref="R32:T32"/>
    <mergeCell ref="F22:H22"/>
    <mergeCell ref="I22:K22"/>
    <mergeCell ref="L22:N22"/>
    <mergeCell ref="O22:Q22"/>
    <mergeCell ref="R22:T22"/>
    <mergeCell ref="A24:A30"/>
    <mergeCell ref="F12:H12"/>
    <mergeCell ref="I12:K12"/>
    <mergeCell ref="L12:N12"/>
    <mergeCell ref="O12:Q12"/>
    <mergeCell ref="R12:T12"/>
    <mergeCell ref="A14:A20"/>
    <mergeCell ref="C12:E12"/>
    <mergeCell ref="C22:E2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3A64-5E51-DA4F-9D89-C459B54FDAD0}">
  <dimension ref="A1:J26"/>
  <sheetViews>
    <sheetView workbookViewId="0">
      <selection activeCell="B29" sqref="B29"/>
    </sheetView>
  </sheetViews>
  <sheetFormatPr baseColWidth="10" defaultRowHeight="16" x14ac:dyDescent="0.2"/>
  <cols>
    <col min="1" max="1" width="18.83203125" customWidth="1"/>
    <col min="2" max="2" width="20.1640625" customWidth="1"/>
  </cols>
  <sheetData>
    <row r="1" spans="1:10" ht="21" x14ac:dyDescent="0.2">
      <c r="A1" s="123" t="s">
        <v>68</v>
      </c>
    </row>
    <row r="2" spans="1:10" ht="17" thickBot="1" x14ac:dyDescent="0.25">
      <c r="A2" s="88"/>
    </row>
    <row r="3" spans="1:10" ht="17" thickBot="1" x14ac:dyDescent="0.25">
      <c r="C3" s="61" t="s">
        <v>4</v>
      </c>
      <c r="D3" s="62" t="s">
        <v>23</v>
      </c>
      <c r="E3" s="61" t="s">
        <v>5</v>
      </c>
      <c r="F3" s="62" t="s">
        <v>24</v>
      </c>
      <c r="G3" s="61" t="s">
        <v>6</v>
      </c>
      <c r="H3" s="62" t="s">
        <v>23</v>
      </c>
      <c r="I3" s="74" t="s">
        <v>7</v>
      </c>
      <c r="J3" s="75" t="s">
        <v>23</v>
      </c>
    </row>
    <row r="4" spans="1:10" x14ac:dyDescent="0.2">
      <c r="A4" s="218" t="s">
        <v>26</v>
      </c>
      <c r="B4" s="67" t="s">
        <v>8</v>
      </c>
      <c r="C4" s="70">
        <v>763</v>
      </c>
      <c r="D4" s="65">
        <f>C4/SUM(C4:C5)</f>
        <v>0.52403846153846156</v>
      </c>
      <c r="E4" s="70">
        <v>225</v>
      </c>
      <c r="F4" s="65">
        <f>E4/SUM(E4:E5)</f>
        <v>0.64102564102564108</v>
      </c>
      <c r="G4" s="70">
        <v>121</v>
      </c>
      <c r="H4" s="65">
        <f>G4/SUM(G4:G5)</f>
        <v>0.63020833333333337</v>
      </c>
      <c r="I4" s="76">
        <f>SUM(C4,E4,G4)</f>
        <v>1109</v>
      </c>
      <c r="J4" s="65">
        <f>I4/SUM(I4:I5)</f>
        <v>0.55477738869434723</v>
      </c>
    </row>
    <row r="5" spans="1:10" ht="17" thickBot="1" x14ac:dyDescent="0.25">
      <c r="A5" s="219"/>
      <c r="B5" s="68" t="s">
        <v>25</v>
      </c>
      <c r="C5" s="71">
        <v>693</v>
      </c>
      <c r="D5" s="66">
        <f>C5/SUM(C4:C5)</f>
        <v>0.47596153846153844</v>
      </c>
      <c r="E5" s="71">
        <v>126</v>
      </c>
      <c r="F5" s="66">
        <f>E5/SUM(E4:E5)</f>
        <v>0.35897435897435898</v>
      </c>
      <c r="G5" s="71">
        <v>71</v>
      </c>
      <c r="H5" s="66">
        <f>G5/SUM(G4:G5)</f>
        <v>0.36979166666666669</v>
      </c>
      <c r="I5" s="77">
        <f>SUM(C5,E5,G5)</f>
        <v>890</v>
      </c>
      <c r="J5" s="66">
        <f>I5/SUM(I4:I5)</f>
        <v>0.44522261130565283</v>
      </c>
    </row>
    <row r="6" spans="1:10" ht="17" thickBot="1" x14ac:dyDescent="0.25">
      <c r="B6" s="12"/>
    </row>
    <row r="7" spans="1:10" x14ac:dyDescent="0.2">
      <c r="A7" s="218" t="s">
        <v>82</v>
      </c>
      <c r="B7" s="67" t="s">
        <v>8</v>
      </c>
      <c r="C7" s="70">
        <v>517</v>
      </c>
      <c r="D7" s="65">
        <f>C7/SUM(C7:C8)</f>
        <v>0.3550824175824176</v>
      </c>
      <c r="E7" s="70">
        <v>215</v>
      </c>
      <c r="F7" s="65">
        <f>E7/SUM(E7:E8)</f>
        <v>0.61253561253561251</v>
      </c>
      <c r="G7" s="70">
        <v>114</v>
      </c>
      <c r="H7" s="65">
        <f>G7/SUM(G7:G8)</f>
        <v>0.59375</v>
      </c>
      <c r="I7" s="70">
        <v>846</v>
      </c>
      <c r="J7" s="65">
        <f>I7/SUM(I7:I8)</f>
        <v>0.42321160580290146</v>
      </c>
    </row>
    <row r="8" spans="1:10" ht="17" thickBot="1" x14ac:dyDescent="0.25">
      <c r="A8" s="219"/>
      <c r="B8" s="68" t="s">
        <v>25</v>
      </c>
      <c r="C8" s="28">
        <v>939</v>
      </c>
      <c r="D8" s="66">
        <f>C8/SUM(C7:C8)</f>
        <v>0.64491758241758246</v>
      </c>
      <c r="E8" s="28">
        <v>136</v>
      </c>
      <c r="F8" s="66">
        <f>E8/SUM(E7:E8)</f>
        <v>0.38746438746438744</v>
      </c>
      <c r="G8" s="28">
        <v>78</v>
      </c>
      <c r="H8" s="66">
        <f>G8/SUM(G7:G8)</f>
        <v>0.40625</v>
      </c>
      <c r="I8" s="28">
        <v>1153</v>
      </c>
      <c r="J8" s="66">
        <f>I8/SUM(I7:I8)</f>
        <v>0.5767883941970986</v>
      </c>
    </row>
    <row r="9" spans="1:10" ht="17" thickBot="1" x14ac:dyDescent="0.25">
      <c r="B9" s="12"/>
    </row>
    <row r="10" spans="1:10" x14ac:dyDescent="0.2">
      <c r="A10" s="222" t="s">
        <v>20</v>
      </c>
      <c r="B10" s="45" t="s">
        <v>8</v>
      </c>
      <c r="C10" s="70">
        <v>537</v>
      </c>
      <c r="D10" s="65">
        <f>C10/SUM(C10:C11)</f>
        <v>0.36881868131868134</v>
      </c>
      <c r="E10" s="70">
        <v>147</v>
      </c>
      <c r="F10" s="65">
        <f>E10/SUM(E10:E11)</f>
        <v>0.41880341880341881</v>
      </c>
      <c r="G10" s="70">
        <v>119</v>
      </c>
      <c r="H10" s="65">
        <f>G10/SUM(G10:G11)</f>
        <v>0.61979166666666663</v>
      </c>
      <c r="I10" s="70">
        <v>803</v>
      </c>
      <c r="J10" s="65">
        <f>I10/SUM(I10:I11)</f>
        <v>0.40170085042521259</v>
      </c>
    </row>
    <row r="11" spans="1:10" ht="17" thickBot="1" x14ac:dyDescent="0.25">
      <c r="A11" s="223"/>
      <c r="B11" s="47" t="s">
        <v>25</v>
      </c>
      <c r="C11" s="28">
        <v>919</v>
      </c>
      <c r="D11" s="66">
        <f>C11/SUM(C10:C11)</f>
        <v>0.63118131868131866</v>
      </c>
      <c r="E11" s="28">
        <v>204</v>
      </c>
      <c r="F11" s="66">
        <f>E11/SUM(E10:E11)</f>
        <v>0.58119658119658124</v>
      </c>
      <c r="G11" s="28">
        <v>73</v>
      </c>
      <c r="H11" s="66">
        <f>G11/SUM(G10:G11)</f>
        <v>0.38020833333333331</v>
      </c>
      <c r="I11" s="28">
        <v>1196</v>
      </c>
      <c r="J11" s="66">
        <f>I11/SUM(I10:I11)</f>
        <v>0.59829914957478736</v>
      </c>
    </row>
    <row r="12" spans="1:10" ht="17" thickBot="1" x14ac:dyDescent="0.25">
      <c r="A12" s="56"/>
      <c r="B12" s="12"/>
    </row>
    <row r="13" spans="1:10" x14ac:dyDescent="0.2">
      <c r="A13" s="211" t="s">
        <v>22</v>
      </c>
      <c r="B13" s="67" t="s">
        <v>8</v>
      </c>
      <c r="C13" s="70">
        <v>584</v>
      </c>
      <c r="D13" s="65">
        <f>C13/SUM(C13:C14)</f>
        <v>0.40109890109890112</v>
      </c>
      <c r="E13" s="70">
        <v>183</v>
      </c>
      <c r="F13" s="65">
        <f>E13/SUM(E13:E14)</f>
        <v>0.5213675213675214</v>
      </c>
      <c r="G13" s="70">
        <v>127</v>
      </c>
      <c r="H13" s="65">
        <f>G13/SUM(G13:G14)</f>
        <v>0.66145833333333337</v>
      </c>
      <c r="I13" s="69">
        <v>894</v>
      </c>
      <c r="J13" s="65">
        <f>I13/SUM(I13:I14)</f>
        <v>0.44722361180590298</v>
      </c>
    </row>
    <row r="14" spans="1:10" ht="17" thickBot="1" x14ac:dyDescent="0.25">
      <c r="A14" s="213"/>
      <c r="B14" s="68" t="s">
        <v>25</v>
      </c>
      <c r="C14" s="28">
        <v>872</v>
      </c>
      <c r="D14" s="66">
        <f>C14/SUM(C13:C14)</f>
        <v>0.59890109890109888</v>
      </c>
      <c r="E14" s="28">
        <v>168</v>
      </c>
      <c r="F14" s="66">
        <f>E14/SUM(E13:E14)</f>
        <v>0.47863247863247865</v>
      </c>
      <c r="G14" s="28">
        <v>65</v>
      </c>
      <c r="H14" s="66">
        <f>G14/SUM(G13:G14)</f>
        <v>0.33854166666666669</v>
      </c>
      <c r="I14" s="31">
        <v>1105</v>
      </c>
      <c r="J14" s="66">
        <f>I14/SUM(I13:I14)</f>
        <v>0.55277638819409702</v>
      </c>
    </row>
    <row r="16" spans="1:10" ht="17" thickBot="1" x14ac:dyDescent="0.25"/>
    <row r="17" spans="1:10" ht="17" thickBot="1" x14ac:dyDescent="0.25">
      <c r="C17" s="61" t="s">
        <v>4</v>
      </c>
      <c r="D17" s="62" t="s">
        <v>23</v>
      </c>
      <c r="E17" s="61" t="s">
        <v>5</v>
      </c>
      <c r="F17" s="62" t="s">
        <v>24</v>
      </c>
      <c r="G17" s="61" t="s">
        <v>6</v>
      </c>
      <c r="H17" s="62" t="s">
        <v>23</v>
      </c>
      <c r="I17" s="74" t="s">
        <v>7</v>
      </c>
      <c r="J17" s="62" t="s">
        <v>23</v>
      </c>
    </row>
    <row r="18" spans="1:10" ht="17" thickBot="1" x14ac:dyDescent="0.25">
      <c r="A18" s="54" t="s">
        <v>8</v>
      </c>
      <c r="B18" s="149" t="s">
        <v>21</v>
      </c>
      <c r="C18" s="86">
        <v>763</v>
      </c>
      <c r="D18" s="87">
        <v>0.52403846153846156</v>
      </c>
      <c r="E18" s="86">
        <v>225</v>
      </c>
      <c r="F18" s="87">
        <v>0.64102564102564108</v>
      </c>
      <c r="G18" s="86">
        <v>121</v>
      </c>
      <c r="H18" s="87">
        <v>0.63020833333333337</v>
      </c>
      <c r="I18" s="86">
        <v>1109</v>
      </c>
      <c r="J18" s="87">
        <v>0.55477738869434723</v>
      </c>
    </row>
    <row r="19" spans="1:10" x14ac:dyDescent="0.2">
      <c r="B19" s="67" t="s">
        <v>84</v>
      </c>
      <c r="C19" s="165">
        <v>517</v>
      </c>
      <c r="D19" s="111">
        <v>0.3550824175824176</v>
      </c>
      <c r="E19" s="165">
        <v>215</v>
      </c>
      <c r="F19" s="111">
        <v>0.61253561253561251</v>
      </c>
      <c r="G19" s="165">
        <v>114</v>
      </c>
      <c r="H19" s="111">
        <v>0.59375</v>
      </c>
      <c r="I19" s="165">
        <v>846</v>
      </c>
      <c r="J19" s="111">
        <v>0.42321160580290146</v>
      </c>
    </row>
    <row r="20" spans="1:10" x14ac:dyDescent="0.2">
      <c r="B20" s="162" t="s">
        <v>20</v>
      </c>
      <c r="C20" s="24">
        <v>537</v>
      </c>
      <c r="D20" s="27">
        <v>0.36881868131868134</v>
      </c>
      <c r="E20" s="24">
        <v>147</v>
      </c>
      <c r="F20" s="27">
        <v>0.41880341880341881</v>
      </c>
      <c r="G20" s="24">
        <v>119</v>
      </c>
      <c r="H20" s="27">
        <v>0.61979166666666663</v>
      </c>
      <c r="I20" s="24">
        <v>803</v>
      </c>
      <c r="J20" s="27">
        <v>0.40170085042521259</v>
      </c>
    </row>
    <row r="21" spans="1:10" ht="17" thickBot="1" x14ac:dyDescent="0.25">
      <c r="B21" s="163" t="s">
        <v>22</v>
      </c>
      <c r="C21" s="164">
        <v>584</v>
      </c>
      <c r="D21" s="148">
        <v>0.40109890109890112</v>
      </c>
      <c r="E21" s="164">
        <v>183</v>
      </c>
      <c r="F21" s="148">
        <v>0.5213675213675214</v>
      </c>
      <c r="G21" s="164">
        <v>127</v>
      </c>
      <c r="H21" s="148">
        <v>0.66145833333333337</v>
      </c>
      <c r="I21" s="164">
        <v>894</v>
      </c>
      <c r="J21" s="148">
        <v>0.44722361180590298</v>
      </c>
    </row>
    <row r="22" spans="1:10" ht="17" thickBot="1" x14ac:dyDescent="0.25">
      <c r="B22" s="12"/>
      <c r="I22" s="166"/>
      <c r="J22" s="166"/>
    </row>
    <row r="23" spans="1:10" ht="17" thickBot="1" x14ac:dyDescent="0.25">
      <c r="A23" s="46" t="s">
        <v>9</v>
      </c>
      <c r="B23" s="149" t="s">
        <v>21</v>
      </c>
      <c r="C23" s="86">
        <v>693</v>
      </c>
      <c r="D23" s="170">
        <v>0.47596153846153844</v>
      </c>
      <c r="E23" s="89">
        <v>126</v>
      </c>
      <c r="F23" s="170">
        <v>0.35897435897435898</v>
      </c>
      <c r="G23" s="89">
        <v>71</v>
      </c>
      <c r="H23" s="170">
        <v>0.36979166666666669</v>
      </c>
      <c r="I23" s="89">
        <v>890</v>
      </c>
      <c r="J23" s="87">
        <v>0.44522261130565283</v>
      </c>
    </row>
    <row r="24" spans="1:10" x14ac:dyDescent="0.2">
      <c r="B24" s="67" t="s">
        <v>84</v>
      </c>
      <c r="C24" s="165">
        <v>939</v>
      </c>
      <c r="D24" s="168">
        <v>0.64491758241758246</v>
      </c>
      <c r="E24" s="169">
        <v>136</v>
      </c>
      <c r="F24" s="168">
        <v>0.38746438746438744</v>
      </c>
      <c r="G24" s="169">
        <v>78</v>
      </c>
      <c r="H24" s="168">
        <v>0.40625</v>
      </c>
      <c r="I24" s="169">
        <v>1153</v>
      </c>
      <c r="J24" s="111">
        <v>0.5767883941970986</v>
      </c>
    </row>
    <row r="25" spans="1:10" ht="17" thickBot="1" x14ac:dyDescent="0.25">
      <c r="B25" s="68" t="s">
        <v>20</v>
      </c>
      <c r="C25" s="24">
        <v>919</v>
      </c>
      <c r="D25" s="26">
        <v>0.63118131868131866</v>
      </c>
      <c r="E25" s="25">
        <v>204</v>
      </c>
      <c r="F25" s="26">
        <v>0.58119658119658124</v>
      </c>
      <c r="G25" s="25">
        <v>73</v>
      </c>
      <c r="H25" s="26">
        <v>0.38020833333333331</v>
      </c>
      <c r="I25" s="25">
        <v>1196</v>
      </c>
      <c r="J25" s="27">
        <v>0.59829914957478736</v>
      </c>
    </row>
    <row r="26" spans="1:10" ht="17" thickBot="1" x14ac:dyDescent="0.25">
      <c r="B26" s="68" t="s">
        <v>22</v>
      </c>
      <c r="C26" s="28">
        <v>872</v>
      </c>
      <c r="D26" s="167">
        <v>0.59890109890109888</v>
      </c>
      <c r="E26" s="29">
        <v>168</v>
      </c>
      <c r="F26" s="167">
        <v>0.47863247863247865</v>
      </c>
      <c r="G26" s="29">
        <v>65</v>
      </c>
      <c r="H26" s="167">
        <v>0.33854166666666669</v>
      </c>
      <c r="I26" s="29">
        <v>1105</v>
      </c>
      <c r="J26" s="148">
        <v>0.55277638819409702</v>
      </c>
    </row>
  </sheetData>
  <mergeCells count="4">
    <mergeCell ref="A13:A14"/>
    <mergeCell ref="A4:A5"/>
    <mergeCell ref="A7:A8"/>
    <mergeCell ref="A10:A11"/>
  </mergeCells>
  <pageMargins left="0.7" right="0.7" top="0.75" bottom="0.75" header="0.3" footer="0.3"/>
  <ignoredErrors>
    <ignoredError sqref="I4:I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2ED8-9E88-BD4E-AD35-77E06FBA9E2D}">
  <dimension ref="A1:P26"/>
  <sheetViews>
    <sheetView zoomScale="80" zoomScaleNormal="80" workbookViewId="0">
      <selection activeCell="B19" sqref="B19"/>
    </sheetView>
  </sheetViews>
  <sheetFormatPr baseColWidth="10" defaultRowHeight="16" x14ac:dyDescent="0.2"/>
  <cols>
    <col min="1" max="1" width="17.5" customWidth="1"/>
    <col min="2" max="2" width="20.5" customWidth="1"/>
    <col min="7" max="8" width="12" customWidth="1"/>
  </cols>
  <sheetData>
    <row r="1" spans="1:16" ht="21" x14ac:dyDescent="0.25">
      <c r="A1" s="155" t="s">
        <v>46</v>
      </c>
    </row>
    <row r="2" spans="1:16" ht="17" thickBot="1" x14ac:dyDescent="0.25"/>
    <row r="3" spans="1:16" ht="65" thickBot="1" x14ac:dyDescent="0.25">
      <c r="C3" s="90" t="s">
        <v>28</v>
      </c>
      <c r="D3" s="91" t="s">
        <v>29</v>
      </c>
      <c r="E3" s="90" t="s">
        <v>30</v>
      </c>
      <c r="F3" s="91" t="s">
        <v>31</v>
      </c>
      <c r="G3" s="90" t="s">
        <v>32</v>
      </c>
      <c r="H3" s="91" t="s">
        <v>33</v>
      </c>
      <c r="I3" s="90" t="s">
        <v>34</v>
      </c>
      <c r="J3" s="91" t="s">
        <v>35</v>
      </c>
      <c r="K3" s="90" t="s">
        <v>36</v>
      </c>
      <c r="L3" s="91" t="s">
        <v>37</v>
      </c>
      <c r="M3" s="90" t="s">
        <v>38</v>
      </c>
      <c r="N3" s="91" t="s">
        <v>39</v>
      </c>
      <c r="O3" s="90" t="s">
        <v>27</v>
      </c>
      <c r="P3" s="91" t="s">
        <v>43</v>
      </c>
    </row>
    <row r="4" spans="1:16" x14ac:dyDescent="0.2">
      <c r="A4" s="218" t="s">
        <v>26</v>
      </c>
      <c r="B4" s="14" t="s">
        <v>8</v>
      </c>
      <c r="C4" s="70"/>
      <c r="D4" s="65">
        <f>C4/SUM(C4:C5)</f>
        <v>0</v>
      </c>
      <c r="E4" s="63">
        <v>97</v>
      </c>
      <c r="F4" s="65">
        <f>E4/SUM(E4:E5)</f>
        <v>0.53591160220994472</v>
      </c>
      <c r="G4" s="63">
        <v>122</v>
      </c>
      <c r="H4" s="65">
        <f>G4/SUM(G4:G5)</f>
        <v>0.65240641711229952</v>
      </c>
      <c r="I4" s="63">
        <v>374</v>
      </c>
      <c r="J4" s="65">
        <f>I4/SUM(I4:I5)</f>
        <v>0.66077738515901063</v>
      </c>
      <c r="K4" s="63">
        <v>85</v>
      </c>
      <c r="L4" s="65">
        <f>K4/SUM(K4:K5)</f>
        <v>0.48295454545454547</v>
      </c>
      <c r="M4" s="63">
        <v>430</v>
      </c>
      <c r="N4" s="65">
        <f>M4/SUM(M4:M5)</f>
        <v>0.48587570621468928</v>
      </c>
      <c r="O4" s="70">
        <v>1109</v>
      </c>
      <c r="P4" s="106">
        <f>O4/SUM(O4:O5)</f>
        <v>0.55477738869434723</v>
      </c>
    </row>
    <row r="5" spans="1:16" ht="17" thickBot="1" x14ac:dyDescent="0.25">
      <c r="A5" s="219"/>
      <c r="B5" s="15" t="s">
        <v>25</v>
      </c>
      <c r="C5" s="71">
        <v>3</v>
      </c>
      <c r="D5" s="66">
        <f>C5/SUM(C4:C5)</f>
        <v>1</v>
      </c>
      <c r="E5" s="64">
        <v>84</v>
      </c>
      <c r="F5" s="66">
        <f>E5/SUM(E4:E5)</f>
        <v>0.46408839779005523</v>
      </c>
      <c r="G5" s="64">
        <v>65</v>
      </c>
      <c r="H5" s="66">
        <f>G5/SUM(G4:G5)</f>
        <v>0.34759358288770054</v>
      </c>
      <c r="I5" s="64">
        <v>192</v>
      </c>
      <c r="J5" s="66">
        <f>I5/SUM(I4:I5)</f>
        <v>0.33922261484098942</v>
      </c>
      <c r="K5" s="64">
        <v>91</v>
      </c>
      <c r="L5" s="66">
        <f>K5/SUM(K4:K5)</f>
        <v>0.51704545454545459</v>
      </c>
      <c r="M5" s="64">
        <v>455</v>
      </c>
      <c r="N5" s="66">
        <f>M5/SUM(M4:M5)</f>
        <v>0.51412429378531077</v>
      </c>
      <c r="O5" s="71">
        <v>890</v>
      </c>
      <c r="P5" s="107">
        <f>O5/SUM(O4:O5)</f>
        <v>0.44522261130565283</v>
      </c>
    </row>
    <row r="6" spans="1:16" ht="17" thickBot="1" x14ac:dyDescent="0.25">
      <c r="B6" s="12"/>
    </row>
    <row r="7" spans="1:16" x14ac:dyDescent="0.2">
      <c r="A7" s="218" t="s">
        <v>84</v>
      </c>
      <c r="B7" s="14" t="s">
        <v>8</v>
      </c>
      <c r="C7" s="104">
        <v>0</v>
      </c>
      <c r="D7" s="65">
        <f>C7/SUM(C7:C8)</f>
        <v>0</v>
      </c>
      <c r="E7" s="105">
        <v>83</v>
      </c>
      <c r="F7" s="65">
        <f>E7/SUM(E7:E8)</f>
        <v>0.4585635359116022</v>
      </c>
      <c r="G7" s="105">
        <v>117</v>
      </c>
      <c r="H7" s="65">
        <f>G7/SUM(G7:G8)</f>
        <v>0.62566844919786091</v>
      </c>
      <c r="I7" s="105">
        <v>339</v>
      </c>
      <c r="J7" s="65">
        <f>I7/SUM(I7:I8)</f>
        <v>0.59893992932862195</v>
      </c>
      <c r="K7" s="105">
        <v>56</v>
      </c>
      <c r="L7" s="65">
        <f>K7/SUM(K7:K8)</f>
        <v>0.31818181818181818</v>
      </c>
      <c r="M7" s="105">
        <v>250</v>
      </c>
      <c r="N7" s="65">
        <f>M7/SUM(M7:M8)</f>
        <v>0.2824858757062147</v>
      </c>
      <c r="O7" s="105">
        <v>846</v>
      </c>
      <c r="P7" s="65">
        <f>O7/SUM(O7:O8)</f>
        <v>0.42321160580290146</v>
      </c>
    </row>
    <row r="8" spans="1:16" ht="17" thickBot="1" x14ac:dyDescent="0.25">
      <c r="A8" s="219"/>
      <c r="B8" s="15" t="s">
        <v>25</v>
      </c>
      <c r="C8" s="103">
        <v>3</v>
      </c>
      <c r="D8" s="66">
        <f>C8/SUM(C7:C8)</f>
        <v>1</v>
      </c>
      <c r="E8" s="103">
        <v>98</v>
      </c>
      <c r="F8" s="66">
        <f>E8/SUM(E7:E8)</f>
        <v>0.54143646408839774</v>
      </c>
      <c r="G8" s="103">
        <v>70</v>
      </c>
      <c r="H8" s="66">
        <f>G8/SUM(G7:G8)</f>
        <v>0.37433155080213903</v>
      </c>
      <c r="I8" s="103">
        <v>227</v>
      </c>
      <c r="J8" s="66">
        <f>I8/SUM(I7:I8)</f>
        <v>0.40106007067137811</v>
      </c>
      <c r="K8" s="103">
        <v>120</v>
      </c>
      <c r="L8" s="66">
        <f>K8/SUM(K7:K8)</f>
        <v>0.68181818181818177</v>
      </c>
      <c r="M8" s="103">
        <v>635</v>
      </c>
      <c r="N8" s="66">
        <f>M8/SUM(M7:M8)</f>
        <v>0.71751412429378536</v>
      </c>
      <c r="O8" s="103">
        <v>1153</v>
      </c>
      <c r="P8" s="66">
        <f>O8/SUM(O7:O8)</f>
        <v>0.5767883941970986</v>
      </c>
    </row>
    <row r="9" spans="1:16" ht="17" thickBot="1" x14ac:dyDescent="0.25">
      <c r="B9" s="12"/>
    </row>
    <row r="10" spans="1:16" x14ac:dyDescent="0.2">
      <c r="A10" s="220" t="s">
        <v>20</v>
      </c>
      <c r="B10" s="14" t="s">
        <v>8</v>
      </c>
      <c r="C10" s="104">
        <v>0</v>
      </c>
      <c r="D10" s="65">
        <f>C10/SUM(C10:C11)</f>
        <v>0</v>
      </c>
      <c r="E10" s="105">
        <v>82</v>
      </c>
      <c r="F10" s="65">
        <f>E10/SUM(E10:E11)</f>
        <v>0.45303867403314918</v>
      </c>
      <c r="G10" s="105">
        <v>117</v>
      </c>
      <c r="H10" s="65">
        <f>G10/SUM(G10:G11)</f>
        <v>0.62566844919786091</v>
      </c>
      <c r="I10" s="105">
        <v>254</v>
      </c>
      <c r="J10" s="65">
        <f>I10/SUM(I10:I11)</f>
        <v>0.44876325088339225</v>
      </c>
      <c r="K10" s="105">
        <v>65</v>
      </c>
      <c r="L10" s="65">
        <f>K10/SUM(K10:K11)</f>
        <v>0.36931818181818182</v>
      </c>
      <c r="M10" s="105">
        <v>284</v>
      </c>
      <c r="N10" s="65">
        <f>M10/SUM(M10:M11)</f>
        <v>0.32090395480225986</v>
      </c>
      <c r="O10" s="105">
        <v>803</v>
      </c>
      <c r="P10" s="65">
        <f>O10/SUM(O10:O11)</f>
        <v>0.40170085042521259</v>
      </c>
    </row>
    <row r="11" spans="1:16" ht="17" thickBot="1" x14ac:dyDescent="0.25">
      <c r="A11" s="221"/>
      <c r="B11" s="15" t="s">
        <v>25</v>
      </c>
      <c r="C11" s="103">
        <v>3</v>
      </c>
      <c r="D11" s="66">
        <f>C11/SUM(C10:C11)</f>
        <v>1</v>
      </c>
      <c r="E11" s="103">
        <v>99</v>
      </c>
      <c r="F11" s="66">
        <f>E11/SUM(E10:E11)</f>
        <v>0.54696132596685088</v>
      </c>
      <c r="G11" s="103">
        <v>70</v>
      </c>
      <c r="H11" s="66">
        <f>G11/SUM(G10:G11)</f>
        <v>0.37433155080213903</v>
      </c>
      <c r="I11" s="103">
        <v>312</v>
      </c>
      <c r="J11" s="66">
        <f>I11/SUM(I10:I11)</f>
        <v>0.5512367491166078</v>
      </c>
      <c r="K11" s="103">
        <v>111</v>
      </c>
      <c r="L11" s="66">
        <f>K11/SUM(K10:K11)</f>
        <v>0.63068181818181823</v>
      </c>
      <c r="M11" s="103">
        <v>601</v>
      </c>
      <c r="N11" s="66">
        <f>M11/SUM(M10:M11)</f>
        <v>0.67909604519774014</v>
      </c>
      <c r="O11" s="103">
        <v>1196</v>
      </c>
      <c r="P11" s="66">
        <f>O11/SUM(O10:O11)</f>
        <v>0.59829914957478736</v>
      </c>
    </row>
    <row r="12" spans="1:16" ht="17" thickBot="1" x14ac:dyDescent="0.25">
      <c r="A12" s="56"/>
      <c r="B12" s="12"/>
    </row>
    <row r="13" spans="1:16" x14ac:dyDescent="0.2">
      <c r="A13" s="211" t="s">
        <v>22</v>
      </c>
      <c r="B13" s="67" t="s">
        <v>8</v>
      </c>
      <c r="C13" s="76">
        <v>0</v>
      </c>
      <c r="D13" s="65">
        <f>C13/SUM(C13:C14)</f>
        <v>0</v>
      </c>
      <c r="E13" s="76">
        <v>88</v>
      </c>
      <c r="F13" s="65">
        <f>E13/SUM(E13:E14)</f>
        <v>0.48618784530386738</v>
      </c>
      <c r="G13" s="76">
        <v>127</v>
      </c>
      <c r="H13" s="65">
        <f>G13/SUM(G13:G14)</f>
        <v>0.67914438502673802</v>
      </c>
      <c r="I13" s="72">
        <v>305</v>
      </c>
      <c r="J13" s="65">
        <f>I13/SUM(I13:I14)</f>
        <v>0.53886925795053009</v>
      </c>
      <c r="K13" s="72">
        <v>68</v>
      </c>
      <c r="L13" s="65">
        <f>K13/SUM(K13:K14)</f>
        <v>0.38636363636363635</v>
      </c>
      <c r="M13" s="72">
        <v>305</v>
      </c>
      <c r="N13" s="65">
        <f>M13/SUM(M13:M14)</f>
        <v>0.34463276836158191</v>
      </c>
      <c r="O13" s="70">
        <v>894</v>
      </c>
      <c r="P13" s="106">
        <f>O13/SUM(O13:O14)</f>
        <v>0.44722361180590298</v>
      </c>
    </row>
    <row r="14" spans="1:16" ht="17" thickBot="1" x14ac:dyDescent="0.25">
      <c r="A14" s="213"/>
      <c r="B14" s="68" t="s">
        <v>25</v>
      </c>
      <c r="C14" s="77">
        <v>3</v>
      </c>
      <c r="D14" s="66">
        <f>C14/SUM(C13:C14)</f>
        <v>1</v>
      </c>
      <c r="E14" s="77">
        <v>93</v>
      </c>
      <c r="F14" s="66">
        <f>E14/SUM(E13:E14)</f>
        <v>0.51381215469613262</v>
      </c>
      <c r="G14" s="77">
        <v>60</v>
      </c>
      <c r="H14" s="66">
        <f>G14/SUM(G13:G14)</f>
        <v>0.32085561497326204</v>
      </c>
      <c r="I14" s="73">
        <v>261</v>
      </c>
      <c r="J14" s="66">
        <f>I14/SUM(I13:I14)</f>
        <v>0.46113074204946997</v>
      </c>
      <c r="K14" s="73">
        <v>108</v>
      </c>
      <c r="L14" s="66">
        <f>K14/SUM(K13:K14)</f>
        <v>0.61363636363636365</v>
      </c>
      <c r="M14" s="73">
        <v>580</v>
      </c>
      <c r="N14" s="66">
        <f>M14/SUM(M13:M14)</f>
        <v>0.65536723163841804</v>
      </c>
      <c r="O14" s="71">
        <v>1105</v>
      </c>
      <c r="P14" s="107">
        <f>O14/SUM(O13:O14)</f>
        <v>0.55277638819409702</v>
      </c>
    </row>
    <row r="16" spans="1:16" ht="17" thickBot="1" x14ac:dyDescent="0.25"/>
    <row r="17" spans="1:16" ht="65" thickBot="1" x14ac:dyDescent="0.25">
      <c r="C17" s="90" t="s">
        <v>28</v>
      </c>
      <c r="D17" s="91" t="s">
        <v>29</v>
      </c>
      <c r="E17" s="90" t="s">
        <v>30</v>
      </c>
      <c r="F17" s="91" t="s">
        <v>31</v>
      </c>
      <c r="G17" s="90" t="s">
        <v>32</v>
      </c>
      <c r="H17" s="91" t="s">
        <v>33</v>
      </c>
      <c r="I17" s="90" t="s">
        <v>34</v>
      </c>
      <c r="J17" s="91" t="s">
        <v>35</v>
      </c>
      <c r="K17" s="90" t="s">
        <v>36</v>
      </c>
      <c r="L17" s="91" t="s">
        <v>37</v>
      </c>
      <c r="M17" s="90" t="s">
        <v>38</v>
      </c>
      <c r="N17" s="91" t="s">
        <v>39</v>
      </c>
      <c r="O17" s="90" t="s">
        <v>27</v>
      </c>
      <c r="P17" s="91" t="s">
        <v>43</v>
      </c>
    </row>
    <row r="18" spans="1:16" ht="17" thickBot="1" x14ac:dyDescent="0.25">
      <c r="A18" s="54" t="s">
        <v>8</v>
      </c>
      <c r="B18" s="55" t="s">
        <v>21</v>
      </c>
      <c r="C18" s="86"/>
      <c r="D18" s="65">
        <v>0</v>
      </c>
      <c r="E18" s="86">
        <v>97</v>
      </c>
      <c r="F18" s="65">
        <v>0.53591160220994472</v>
      </c>
      <c r="G18" s="86">
        <v>122</v>
      </c>
      <c r="H18" s="65">
        <v>0.65240641711229952</v>
      </c>
      <c r="I18" s="86">
        <v>374</v>
      </c>
      <c r="J18" s="65">
        <v>0.66077738515901063</v>
      </c>
      <c r="K18" s="86">
        <v>85</v>
      </c>
      <c r="L18" s="65">
        <v>0.48295454545454547</v>
      </c>
      <c r="M18" s="86">
        <v>430</v>
      </c>
      <c r="N18" s="65">
        <v>0.48587570621468928</v>
      </c>
      <c r="O18" s="86">
        <v>1109</v>
      </c>
      <c r="P18" s="110">
        <v>0.55000000000000004</v>
      </c>
    </row>
    <row r="19" spans="1:16" x14ac:dyDescent="0.2">
      <c r="B19" s="67" t="s">
        <v>84</v>
      </c>
      <c r="C19" s="104">
        <v>0</v>
      </c>
      <c r="D19" s="65">
        <v>0</v>
      </c>
      <c r="E19" s="104">
        <v>83</v>
      </c>
      <c r="F19" s="65">
        <v>0.4585635359116022</v>
      </c>
      <c r="G19" s="104">
        <v>117</v>
      </c>
      <c r="H19" s="65">
        <v>0.62566844919786091</v>
      </c>
      <c r="I19" s="104">
        <v>339</v>
      </c>
      <c r="J19" s="65">
        <v>0.59893992932862195</v>
      </c>
      <c r="K19" s="104">
        <v>56</v>
      </c>
      <c r="L19" s="65">
        <v>0.31818181818181818</v>
      </c>
      <c r="M19" s="104">
        <v>250</v>
      </c>
      <c r="N19" s="65">
        <v>0.2824858757062147</v>
      </c>
      <c r="O19" s="104">
        <v>846</v>
      </c>
      <c r="P19" s="113">
        <v>0.42</v>
      </c>
    </row>
    <row r="20" spans="1:16" x14ac:dyDescent="0.2">
      <c r="B20" s="83" t="s">
        <v>20</v>
      </c>
      <c r="C20" s="114">
        <v>0</v>
      </c>
      <c r="D20" s="27">
        <v>0</v>
      </c>
      <c r="E20" s="114">
        <v>82</v>
      </c>
      <c r="F20" s="27">
        <v>0.45303867403314918</v>
      </c>
      <c r="G20" s="114">
        <v>117</v>
      </c>
      <c r="H20" s="27">
        <v>0.62566844919786091</v>
      </c>
      <c r="I20" s="114">
        <v>254</v>
      </c>
      <c r="J20" s="27">
        <v>0.44876325088339225</v>
      </c>
      <c r="K20" s="114">
        <v>65</v>
      </c>
      <c r="L20" s="27">
        <v>0.36931818181818182</v>
      </c>
      <c r="M20" s="114">
        <v>284</v>
      </c>
      <c r="N20" s="27">
        <v>0.32090395480225986</v>
      </c>
      <c r="O20" s="114">
        <v>803</v>
      </c>
      <c r="P20" s="115">
        <v>0.4</v>
      </c>
    </row>
    <row r="21" spans="1:16" ht="17" thickBot="1" x14ac:dyDescent="0.25">
      <c r="B21" s="78" t="s">
        <v>22</v>
      </c>
      <c r="C21" s="77">
        <v>0</v>
      </c>
      <c r="D21" s="66">
        <v>0</v>
      </c>
      <c r="E21" s="77">
        <v>88</v>
      </c>
      <c r="F21" s="66">
        <v>0.48618784530386738</v>
      </c>
      <c r="G21" s="77">
        <v>127</v>
      </c>
      <c r="H21" s="66">
        <v>0.67914438502673802</v>
      </c>
      <c r="I21" s="77">
        <v>305</v>
      </c>
      <c r="J21" s="66">
        <v>0.53886925795053009</v>
      </c>
      <c r="K21" s="77">
        <v>68</v>
      </c>
      <c r="L21" s="66">
        <v>0.38636363636363635</v>
      </c>
      <c r="M21" s="77">
        <v>305</v>
      </c>
      <c r="N21" s="66">
        <v>0.34463276836158191</v>
      </c>
      <c r="O21" s="71">
        <v>894</v>
      </c>
      <c r="P21" s="107">
        <v>0.44722361180590298</v>
      </c>
    </row>
    <row r="22" spans="1:16" ht="17" thickBot="1" x14ac:dyDescent="0.25">
      <c r="B22" s="12"/>
      <c r="P22" s="23"/>
    </row>
    <row r="23" spans="1:16" ht="17" thickBot="1" x14ac:dyDescent="0.25">
      <c r="A23" s="46" t="s">
        <v>9</v>
      </c>
      <c r="B23" s="55" t="s">
        <v>21</v>
      </c>
      <c r="C23" s="86">
        <v>3</v>
      </c>
      <c r="D23" s="87">
        <v>1</v>
      </c>
      <c r="E23" s="89">
        <v>84</v>
      </c>
      <c r="F23" s="87">
        <v>0.46408839779005523</v>
      </c>
      <c r="G23" s="89">
        <v>65</v>
      </c>
      <c r="H23" s="87">
        <v>0.34759358288770054</v>
      </c>
      <c r="I23" s="89">
        <v>192</v>
      </c>
      <c r="J23" s="87">
        <v>0.33922261484098942</v>
      </c>
      <c r="K23" s="89">
        <v>91</v>
      </c>
      <c r="L23" s="87">
        <v>0.51704545454545459</v>
      </c>
      <c r="M23" s="89">
        <v>455</v>
      </c>
      <c r="N23" s="87">
        <v>0.51412429378531077</v>
      </c>
      <c r="O23" s="108">
        <v>890</v>
      </c>
      <c r="P23" s="109">
        <v>0.45</v>
      </c>
    </row>
    <row r="24" spans="1:16" x14ac:dyDescent="0.2">
      <c r="B24" s="67" t="s">
        <v>84</v>
      </c>
      <c r="C24" s="104">
        <v>3</v>
      </c>
      <c r="D24" s="65">
        <v>1</v>
      </c>
      <c r="E24" s="105">
        <v>98</v>
      </c>
      <c r="F24" s="65">
        <v>0.54143646408839774</v>
      </c>
      <c r="G24" s="105">
        <v>70</v>
      </c>
      <c r="H24" s="65">
        <v>0.37433155080213903</v>
      </c>
      <c r="I24" s="105">
        <v>227</v>
      </c>
      <c r="J24" s="65">
        <v>0.40106007067137811</v>
      </c>
      <c r="K24" s="105">
        <v>120</v>
      </c>
      <c r="L24" s="65">
        <v>0.68181818181818177</v>
      </c>
      <c r="M24" s="105">
        <v>635</v>
      </c>
      <c r="N24" s="65">
        <v>0.71751412429378536</v>
      </c>
      <c r="O24" s="116">
        <v>1153</v>
      </c>
      <c r="P24" s="117">
        <v>0.57999999999999996</v>
      </c>
    </row>
    <row r="25" spans="1:16" ht="17" thickBot="1" x14ac:dyDescent="0.25">
      <c r="B25" s="15" t="s">
        <v>20</v>
      </c>
      <c r="C25" s="114">
        <v>3</v>
      </c>
      <c r="D25" s="27">
        <v>1</v>
      </c>
      <c r="E25" s="120">
        <v>99</v>
      </c>
      <c r="F25" s="27">
        <v>0.54696132596685088</v>
      </c>
      <c r="G25" s="120">
        <v>70</v>
      </c>
      <c r="H25" s="27">
        <v>0.37433155080213903</v>
      </c>
      <c r="I25" s="120">
        <v>312</v>
      </c>
      <c r="J25" s="27">
        <v>0.5512367491166078</v>
      </c>
      <c r="K25" s="120">
        <v>111</v>
      </c>
      <c r="L25" s="27">
        <v>0.63068181818181823</v>
      </c>
      <c r="M25" s="120">
        <v>601</v>
      </c>
      <c r="N25" s="27">
        <v>0.67909604519774014</v>
      </c>
      <c r="O25" s="121">
        <v>1196</v>
      </c>
      <c r="P25" s="122">
        <v>0.6</v>
      </c>
    </row>
    <row r="26" spans="1:16" ht="17" thickBot="1" x14ac:dyDescent="0.25">
      <c r="B26" s="15" t="s">
        <v>22</v>
      </c>
      <c r="C26" s="77">
        <v>3</v>
      </c>
      <c r="D26" s="66">
        <v>1</v>
      </c>
      <c r="E26" s="77">
        <v>93</v>
      </c>
      <c r="F26" s="66">
        <v>0.51381215469613262</v>
      </c>
      <c r="G26" s="77">
        <v>60</v>
      </c>
      <c r="H26" s="66">
        <v>0.32085561497326204</v>
      </c>
      <c r="I26" s="73">
        <v>261</v>
      </c>
      <c r="J26" s="66">
        <v>0.46113074204946997</v>
      </c>
      <c r="K26" s="73">
        <v>108</v>
      </c>
      <c r="L26" s="66">
        <v>0.61363636363636365</v>
      </c>
      <c r="M26" s="73">
        <v>580</v>
      </c>
      <c r="N26" s="66">
        <v>0.65536723163841804</v>
      </c>
      <c r="O26" s="118">
        <v>1105</v>
      </c>
      <c r="P26" s="119">
        <v>0.55277638819409702</v>
      </c>
    </row>
  </sheetData>
  <mergeCells count="4">
    <mergeCell ref="A4:A5"/>
    <mergeCell ref="A7:A8"/>
    <mergeCell ref="A10:A11"/>
    <mergeCell ref="A13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0FA2-AA9C-9147-AD03-03D573B4101C}">
  <dimension ref="A1:N31"/>
  <sheetViews>
    <sheetView topLeftCell="A3" workbookViewId="0">
      <selection activeCell="B27" sqref="B27"/>
    </sheetView>
  </sheetViews>
  <sheetFormatPr baseColWidth="10" defaultRowHeight="16" x14ac:dyDescent="0.2"/>
  <cols>
    <col min="1" max="1" width="18.6640625" customWidth="1"/>
    <col min="2" max="2" width="20" customWidth="1"/>
    <col min="3" max="3" width="9" customWidth="1"/>
    <col min="11" max="11" width="12.1640625" customWidth="1"/>
  </cols>
  <sheetData>
    <row r="1" spans="1:12" ht="21" x14ac:dyDescent="0.2">
      <c r="A1" s="123" t="s">
        <v>44</v>
      </c>
    </row>
    <row r="2" spans="1:12" ht="17" thickBot="1" x14ac:dyDescent="0.25"/>
    <row r="3" spans="1:12" ht="17" thickBot="1" x14ac:dyDescent="0.25">
      <c r="C3" s="224" t="s">
        <v>18</v>
      </c>
      <c r="D3" s="225"/>
      <c r="E3" s="225"/>
      <c r="F3" s="225"/>
      <c r="G3" s="225"/>
      <c r="H3" s="225"/>
      <c r="I3" s="225"/>
      <c r="J3" s="225"/>
      <c r="K3" s="225"/>
      <c r="L3" s="226"/>
    </row>
    <row r="4" spans="1:12" ht="49" thickBot="1" x14ac:dyDescent="0.25">
      <c r="C4" s="22" t="s">
        <v>10</v>
      </c>
      <c r="D4" s="19" t="s">
        <v>11</v>
      </c>
      <c r="E4" s="20" t="s">
        <v>12</v>
      </c>
      <c r="F4" s="21" t="s">
        <v>13</v>
      </c>
      <c r="G4" s="19" t="s">
        <v>14</v>
      </c>
      <c r="H4" s="20" t="s">
        <v>15</v>
      </c>
      <c r="I4" s="21" t="s">
        <v>13</v>
      </c>
      <c r="J4" s="19" t="s">
        <v>16</v>
      </c>
      <c r="K4" s="20" t="s">
        <v>17</v>
      </c>
      <c r="L4" s="21" t="s">
        <v>13</v>
      </c>
    </row>
    <row r="5" spans="1:12" x14ac:dyDescent="0.2">
      <c r="A5" s="227" t="s">
        <v>19</v>
      </c>
      <c r="B5" s="124" t="s">
        <v>8</v>
      </c>
      <c r="C5" s="52">
        <v>7162</v>
      </c>
      <c r="D5" s="48">
        <v>6931</v>
      </c>
      <c r="E5" s="49">
        <v>2507</v>
      </c>
      <c r="F5" s="27">
        <v>0.36170826720530946</v>
      </c>
      <c r="G5" s="24">
        <v>701</v>
      </c>
      <c r="H5" s="25">
        <v>364</v>
      </c>
      <c r="I5" s="27">
        <v>0.51925820256776034</v>
      </c>
      <c r="J5" s="48">
        <v>7632</v>
      </c>
      <c r="K5" s="49">
        <v>2871</v>
      </c>
      <c r="L5" s="27">
        <v>0.37617924528301888</v>
      </c>
    </row>
    <row r="6" spans="1:12" ht="17" thickBot="1" x14ac:dyDescent="0.25">
      <c r="A6" s="228"/>
      <c r="B6" s="125" t="s">
        <v>9</v>
      </c>
      <c r="C6" s="53">
        <v>6000</v>
      </c>
      <c r="D6" s="50">
        <v>6314</v>
      </c>
      <c r="E6" s="51">
        <v>1319</v>
      </c>
      <c r="F6" s="30">
        <v>0.20890085524231866</v>
      </c>
      <c r="G6" s="28">
        <v>412</v>
      </c>
      <c r="H6" s="29">
        <v>174</v>
      </c>
      <c r="I6" s="30">
        <v>0.42233009708737862</v>
      </c>
      <c r="J6" s="50">
        <v>6726</v>
      </c>
      <c r="K6" s="51">
        <v>1493</v>
      </c>
      <c r="L6" s="30">
        <v>0.22197442759440975</v>
      </c>
    </row>
    <row r="7" spans="1:12" ht="17" thickBot="1" x14ac:dyDescent="0.25">
      <c r="B7" s="126"/>
    </row>
    <row r="8" spans="1:12" x14ac:dyDescent="0.2">
      <c r="A8" s="218" t="s">
        <v>84</v>
      </c>
      <c r="B8" s="127" t="s">
        <v>8</v>
      </c>
      <c r="C8" s="32">
        <v>5481</v>
      </c>
      <c r="D8" s="34">
        <v>5064</v>
      </c>
      <c r="E8" s="35">
        <v>2423</v>
      </c>
      <c r="F8" s="36">
        <v>0.47847551342812006</v>
      </c>
      <c r="G8" s="40">
        <v>633</v>
      </c>
      <c r="H8" s="41">
        <v>364</v>
      </c>
      <c r="I8" s="36">
        <v>0.57503949447077407</v>
      </c>
      <c r="J8" s="34">
        <v>5697</v>
      </c>
      <c r="K8" s="35">
        <v>2787</v>
      </c>
      <c r="L8" s="36">
        <v>0.48920484465508163</v>
      </c>
    </row>
    <row r="9" spans="1:12" ht="17" thickBot="1" x14ac:dyDescent="0.25">
      <c r="A9" s="219"/>
      <c r="B9" s="128" t="s">
        <v>9</v>
      </c>
      <c r="C9" s="33">
        <v>7681</v>
      </c>
      <c r="D9" s="37">
        <v>8181</v>
      </c>
      <c r="E9" s="38">
        <v>1403</v>
      </c>
      <c r="F9" s="39">
        <v>0.17149492727050483</v>
      </c>
      <c r="G9" s="42">
        <v>480</v>
      </c>
      <c r="H9" s="43">
        <v>174</v>
      </c>
      <c r="I9" s="39">
        <v>0.36249999999999999</v>
      </c>
      <c r="J9" s="37">
        <v>8661</v>
      </c>
      <c r="K9" s="38">
        <v>1577</v>
      </c>
      <c r="L9" s="39">
        <v>0.1820805911557557</v>
      </c>
    </row>
    <row r="10" spans="1:12" ht="17" thickBot="1" x14ac:dyDescent="0.25">
      <c r="B10" s="126"/>
    </row>
    <row r="11" spans="1:12" x14ac:dyDescent="0.2">
      <c r="A11" s="211" t="s">
        <v>20</v>
      </c>
      <c r="B11" s="127" t="s">
        <v>8</v>
      </c>
      <c r="C11" s="32">
        <v>5143</v>
      </c>
      <c r="D11" s="34">
        <v>4697</v>
      </c>
      <c r="E11" s="41">
        <v>1825</v>
      </c>
      <c r="F11" s="36">
        <v>0.38854588034915905</v>
      </c>
      <c r="G11" s="40">
        <v>557</v>
      </c>
      <c r="H11" s="41">
        <v>294</v>
      </c>
      <c r="I11" s="36">
        <v>0.52782764811490124</v>
      </c>
      <c r="J11" s="34">
        <v>5254</v>
      </c>
      <c r="K11" s="35">
        <v>2119</v>
      </c>
      <c r="L11" s="36">
        <v>0.40331176246669204</v>
      </c>
    </row>
    <row r="12" spans="1:12" ht="17" thickBot="1" x14ac:dyDescent="0.25">
      <c r="A12" s="213"/>
      <c r="B12" s="128" t="s">
        <v>9</v>
      </c>
      <c r="C12" s="33">
        <v>8019</v>
      </c>
      <c r="D12" s="37">
        <v>8548</v>
      </c>
      <c r="E12" s="43">
        <v>2001</v>
      </c>
      <c r="F12" s="39">
        <v>0.23408984557791296</v>
      </c>
      <c r="G12" s="42">
        <v>556</v>
      </c>
      <c r="H12" s="43">
        <v>244</v>
      </c>
      <c r="I12" s="39">
        <v>0.43884892086330934</v>
      </c>
      <c r="J12" s="37">
        <v>9104</v>
      </c>
      <c r="K12" s="38">
        <v>2245</v>
      </c>
      <c r="L12" s="39">
        <v>0.24659490333919157</v>
      </c>
    </row>
    <row r="13" spans="1:12" ht="17" thickBot="1" x14ac:dyDescent="0.25">
      <c r="A13" s="56"/>
      <c r="B13" s="129"/>
      <c r="C13" s="57"/>
      <c r="D13" s="57"/>
      <c r="E13" s="58"/>
      <c r="F13" s="59"/>
      <c r="G13" s="58"/>
      <c r="H13" s="58"/>
      <c r="I13" s="59"/>
      <c r="J13" s="57"/>
      <c r="K13" s="57"/>
      <c r="L13" s="59"/>
    </row>
    <row r="14" spans="1:12" ht="17" thickBot="1" x14ac:dyDescent="0.25">
      <c r="A14" s="211" t="s">
        <v>22</v>
      </c>
      <c r="B14" s="127" t="s">
        <v>8</v>
      </c>
      <c r="C14" s="130">
        <v>5853</v>
      </c>
      <c r="D14" s="130">
        <v>5381</v>
      </c>
      <c r="E14" s="130">
        <v>2156</v>
      </c>
      <c r="F14" s="131">
        <v>0.40066902062813603</v>
      </c>
      <c r="G14" s="130">
        <v>638</v>
      </c>
      <c r="H14" s="130">
        <v>347</v>
      </c>
      <c r="I14" s="131">
        <v>0.5438871473354232</v>
      </c>
      <c r="J14" s="130">
        <v>6019</v>
      </c>
      <c r="K14" s="130">
        <v>2503</v>
      </c>
      <c r="L14" s="131">
        <v>0.41584980893836188</v>
      </c>
    </row>
    <row r="15" spans="1:12" ht="17" thickBot="1" x14ac:dyDescent="0.25">
      <c r="A15" s="213"/>
      <c r="B15" s="128" t="s">
        <v>9</v>
      </c>
      <c r="C15" s="132">
        <v>7309</v>
      </c>
      <c r="D15" s="132">
        <v>7864</v>
      </c>
      <c r="E15" s="132">
        <v>1670</v>
      </c>
      <c r="F15" s="133">
        <v>0.21236012207527977</v>
      </c>
      <c r="G15" s="132">
        <v>475</v>
      </c>
      <c r="H15" s="132">
        <v>191</v>
      </c>
      <c r="I15" s="133">
        <v>0.40210526315789474</v>
      </c>
      <c r="J15" s="132">
        <v>8339</v>
      </c>
      <c r="K15" s="132">
        <v>1861</v>
      </c>
      <c r="L15" s="133">
        <v>0.22316824559299675</v>
      </c>
    </row>
    <row r="17" spans="1:14" ht="17" thickBot="1" x14ac:dyDescent="0.25"/>
    <row r="18" spans="1:14" ht="17" thickBot="1" x14ac:dyDescent="0.25">
      <c r="A18" s="12"/>
      <c r="C18" s="224" t="s">
        <v>18</v>
      </c>
      <c r="D18" s="225"/>
      <c r="E18" s="225"/>
      <c r="F18" s="225"/>
      <c r="G18" s="225"/>
      <c r="H18" s="225"/>
      <c r="I18" s="225"/>
      <c r="J18" s="225"/>
      <c r="K18" s="225"/>
      <c r="L18" s="226"/>
      <c r="M18" s="84"/>
      <c r="N18" s="85"/>
    </row>
    <row r="19" spans="1:14" ht="49" thickBot="1" x14ac:dyDescent="0.25">
      <c r="C19" s="22" t="s">
        <v>10</v>
      </c>
      <c r="D19" s="19" t="s">
        <v>11</v>
      </c>
      <c r="E19" s="20" t="s">
        <v>12</v>
      </c>
      <c r="F19" s="21" t="s">
        <v>13</v>
      </c>
      <c r="G19" s="19" t="s">
        <v>14</v>
      </c>
      <c r="H19" s="20" t="s">
        <v>15</v>
      </c>
      <c r="I19" s="21" t="s">
        <v>13</v>
      </c>
      <c r="J19" s="19" t="s">
        <v>16</v>
      </c>
      <c r="K19" s="20" t="s">
        <v>17</v>
      </c>
      <c r="L19" s="21" t="s">
        <v>13</v>
      </c>
    </row>
    <row r="20" spans="1:14" ht="17" thickBot="1" x14ac:dyDescent="0.25">
      <c r="A20" s="54" t="s">
        <v>8</v>
      </c>
      <c r="B20" s="55" t="s">
        <v>21</v>
      </c>
      <c r="C20" s="52">
        <v>7162</v>
      </c>
      <c r="D20" s="48">
        <v>6931</v>
      </c>
      <c r="E20" s="49">
        <v>2507</v>
      </c>
      <c r="F20" s="27">
        <v>0.36170826720530946</v>
      </c>
      <c r="G20" s="24">
        <v>701</v>
      </c>
      <c r="H20" s="25">
        <v>364</v>
      </c>
      <c r="I20" s="27">
        <v>0.51925820256776034</v>
      </c>
      <c r="J20" s="48">
        <v>7632</v>
      </c>
      <c r="K20" s="49">
        <v>2871</v>
      </c>
      <c r="L20" s="27">
        <v>0.37617924528301888</v>
      </c>
    </row>
    <row r="21" spans="1:14" ht="17" customHeight="1" thickBot="1" x14ac:dyDescent="0.25">
      <c r="B21" s="67" t="s">
        <v>84</v>
      </c>
      <c r="C21" s="32">
        <v>5481</v>
      </c>
      <c r="D21" s="34">
        <v>5064</v>
      </c>
      <c r="E21" s="35">
        <v>2423</v>
      </c>
      <c r="F21" s="36">
        <v>0.47847551342812006</v>
      </c>
      <c r="G21" s="40">
        <v>633</v>
      </c>
      <c r="H21" s="41">
        <v>364</v>
      </c>
      <c r="I21" s="36">
        <v>0.57503949447077407</v>
      </c>
      <c r="J21" s="34">
        <v>5697</v>
      </c>
      <c r="K21" s="35">
        <v>2787</v>
      </c>
      <c r="L21" s="36">
        <v>0.48920484465508163</v>
      </c>
    </row>
    <row r="22" spans="1:14" x14ac:dyDescent="0.2">
      <c r="B22" s="83" t="s">
        <v>20</v>
      </c>
      <c r="C22" s="32">
        <v>5143</v>
      </c>
      <c r="D22" s="34">
        <v>4697</v>
      </c>
      <c r="E22" s="41">
        <v>1825</v>
      </c>
      <c r="F22" s="36">
        <v>0.38854588034915905</v>
      </c>
      <c r="G22" s="40">
        <v>557</v>
      </c>
      <c r="H22" s="41">
        <v>294</v>
      </c>
      <c r="I22" s="36">
        <v>0.52782764811490124</v>
      </c>
      <c r="J22" s="34">
        <v>5254</v>
      </c>
      <c r="K22" s="35">
        <v>2119</v>
      </c>
      <c r="L22" s="36">
        <v>0.40331176246669204</v>
      </c>
    </row>
    <row r="23" spans="1:14" ht="17" thickBot="1" x14ac:dyDescent="0.25">
      <c r="B23" s="78" t="s">
        <v>22</v>
      </c>
      <c r="C23" s="79">
        <v>5853</v>
      </c>
      <c r="D23" s="80">
        <v>5381</v>
      </c>
      <c r="E23" s="82">
        <v>2156</v>
      </c>
      <c r="F23" s="81">
        <v>0.40066902062813603</v>
      </c>
      <c r="G23" s="80">
        <v>638</v>
      </c>
      <c r="H23" s="82">
        <v>347</v>
      </c>
      <c r="I23" s="81">
        <v>0.5438871473354232</v>
      </c>
      <c r="J23" s="80">
        <v>6019</v>
      </c>
      <c r="K23" s="82">
        <v>2503</v>
      </c>
      <c r="L23" s="81">
        <v>0.41584980893836188</v>
      </c>
    </row>
    <row r="24" spans="1:14" x14ac:dyDescent="0.2">
      <c r="B24" s="12"/>
    </row>
    <row r="25" spans="1:14" ht="17" thickBot="1" x14ac:dyDescent="0.25">
      <c r="B25" s="12"/>
    </row>
    <row r="26" spans="1:14" ht="17" thickBot="1" x14ac:dyDescent="0.25">
      <c r="A26" s="46" t="s">
        <v>9</v>
      </c>
      <c r="B26" s="55" t="s">
        <v>21</v>
      </c>
      <c r="C26" s="152">
        <v>6000</v>
      </c>
      <c r="D26" s="153">
        <v>6314</v>
      </c>
      <c r="E26" s="154">
        <v>1319</v>
      </c>
      <c r="F26" s="87">
        <v>0.20890085524231866</v>
      </c>
      <c r="G26" s="86">
        <v>412</v>
      </c>
      <c r="H26" s="89">
        <v>174</v>
      </c>
      <c r="I26" s="87">
        <v>0.42233009708737862</v>
      </c>
      <c r="J26" s="153">
        <v>6726</v>
      </c>
      <c r="K26" s="154">
        <v>1493</v>
      </c>
      <c r="L26" s="87">
        <v>0.22197442759440975</v>
      </c>
    </row>
    <row r="27" spans="1:14" ht="17" thickBot="1" x14ac:dyDescent="0.25">
      <c r="B27" s="67" t="s">
        <v>84</v>
      </c>
      <c r="C27" s="33">
        <v>7681</v>
      </c>
      <c r="D27" s="37">
        <v>8181</v>
      </c>
      <c r="E27" s="38">
        <v>1403</v>
      </c>
      <c r="F27" s="39">
        <v>0.17149492727050483</v>
      </c>
      <c r="G27" s="42">
        <v>480</v>
      </c>
      <c r="H27" s="43">
        <v>174</v>
      </c>
      <c r="I27" s="39">
        <v>0.36249999999999999</v>
      </c>
      <c r="J27" s="37">
        <v>8661</v>
      </c>
      <c r="K27" s="38">
        <v>1577</v>
      </c>
      <c r="L27" s="39">
        <v>0.1820805911557557</v>
      </c>
    </row>
    <row r="28" spans="1:14" ht="17" thickBot="1" x14ac:dyDescent="0.25">
      <c r="B28" s="15" t="s">
        <v>20</v>
      </c>
      <c r="C28" s="33">
        <v>8019</v>
      </c>
      <c r="D28" s="37">
        <v>8548</v>
      </c>
      <c r="E28" s="43">
        <v>2001</v>
      </c>
      <c r="F28" s="39">
        <v>0.23408984557791296</v>
      </c>
      <c r="G28" s="42">
        <v>556</v>
      </c>
      <c r="H28" s="43">
        <v>244</v>
      </c>
      <c r="I28" s="39">
        <v>0.43884892086330934</v>
      </c>
      <c r="J28" s="37">
        <v>9104</v>
      </c>
      <c r="K28" s="38">
        <v>2245</v>
      </c>
      <c r="L28" s="39">
        <v>0.24659490333919157</v>
      </c>
    </row>
    <row r="29" spans="1:14" ht="17" thickBot="1" x14ac:dyDescent="0.25">
      <c r="B29" s="15" t="s">
        <v>22</v>
      </c>
      <c r="C29" s="33">
        <v>7309</v>
      </c>
      <c r="D29" s="37">
        <v>7864</v>
      </c>
      <c r="E29" s="38">
        <v>1670</v>
      </c>
      <c r="F29" s="39">
        <v>0.21236012207527977</v>
      </c>
      <c r="G29" s="37">
        <v>475</v>
      </c>
      <c r="H29" s="38">
        <v>191</v>
      </c>
      <c r="I29" s="39">
        <v>0.40210526315789474</v>
      </c>
      <c r="J29" s="37">
        <v>8339</v>
      </c>
      <c r="K29" s="38">
        <v>1861</v>
      </c>
      <c r="L29" s="39">
        <v>0.22316824559299675</v>
      </c>
    </row>
    <row r="31" spans="1:14" x14ac:dyDescent="0.2">
      <c r="A31" s="12" t="s">
        <v>85</v>
      </c>
    </row>
  </sheetData>
  <mergeCells count="6">
    <mergeCell ref="C18:L18"/>
    <mergeCell ref="C3:L3"/>
    <mergeCell ref="A5:A6"/>
    <mergeCell ref="A8:A9"/>
    <mergeCell ref="A11:A12"/>
    <mergeCell ref="A14:A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870A-B6D5-F24B-954E-16952A6DBCC7}">
  <dimension ref="A1:N31"/>
  <sheetViews>
    <sheetView workbookViewId="0">
      <selection activeCell="B26" sqref="B26"/>
    </sheetView>
  </sheetViews>
  <sheetFormatPr baseColWidth="10" defaultRowHeight="16" x14ac:dyDescent="0.2"/>
  <cols>
    <col min="1" max="1" width="17.83203125" customWidth="1"/>
    <col min="2" max="2" width="22.83203125" customWidth="1"/>
  </cols>
  <sheetData>
    <row r="1" spans="1:14" ht="37" customHeight="1" x14ac:dyDescent="0.2">
      <c r="A1" s="229" t="s">
        <v>45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ht="18" customHeight="1" x14ac:dyDescent="0.2">
      <c r="A2" s="231" t="s">
        <v>77</v>
      </c>
      <c r="B2" s="231"/>
      <c r="C2" s="231"/>
      <c r="D2" s="231"/>
      <c r="E2" s="231"/>
      <c r="F2" s="198"/>
      <c r="G2" s="198"/>
      <c r="H2" s="198"/>
      <c r="I2" s="198"/>
      <c r="J2" s="198"/>
      <c r="K2" s="198"/>
      <c r="L2" s="198"/>
      <c r="M2" s="198"/>
    </row>
    <row r="3" spans="1:14" ht="20" customHeight="1" thickBot="1" x14ac:dyDescent="0.25">
      <c r="F3" s="136"/>
      <c r="G3" s="136"/>
      <c r="H3" s="136"/>
      <c r="I3" s="136"/>
      <c r="J3" s="136"/>
      <c r="K3" s="136"/>
      <c r="L3" s="136"/>
      <c r="M3" s="136"/>
    </row>
    <row r="4" spans="1:14" x14ac:dyDescent="0.2">
      <c r="C4" s="217" t="s">
        <v>4</v>
      </c>
      <c r="D4" s="209"/>
      <c r="E4" s="210"/>
      <c r="F4" s="217" t="s">
        <v>5</v>
      </c>
      <c r="G4" s="209"/>
      <c r="H4" s="210"/>
      <c r="I4" s="214" t="s">
        <v>6</v>
      </c>
      <c r="J4" s="215"/>
      <c r="K4" s="216"/>
      <c r="L4" s="214" t="s">
        <v>27</v>
      </c>
      <c r="M4" s="215"/>
      <c r="N4" s="216"/>
    </row>
    <row r="5" spans="1:14" ht="33" thickBot="1" x14ac:dyDescent="0.25">
      <c r="C5" s="92" t="s">
        <v>40</v>
      </c>
      <c r="D5" s="93" t="s">
        <v>41</v>
      </c>
      <c r="E5" s="94" t="s">
        <v>78</v>
      </c>
      <c r="F5" s="92" t="s">
        <v>40</v>
      </c>
      <c r="G5" s="93" t="s">
        <v>41</v>
      </c>
      <c r="H5" s="94" t="s">
        <v>78</v>
      </c>
      <c r="I5" s="95" t="s">
        <v>40</v>
      </c>
      <c r="J5" s="96" t="s">
        <v>41</v>
      </c>
      <c r="K5" s="94" t="s">
        <v>78</v>
      </c>
      <c r="L5" s="92" t="s">
        <v>40</v>
      </c>
      <c r="M5" s="93" t="s">
        <v>41</v>
      </c>
      <c r="N5" s="94" t="s">
        <v>78</v>
      </c>
    </row>
    <row r="6" spans="1:14" x14ac:dyDescent="0.2">
      <c r="A6" s="218" t="s">
        <v>26</v>
      </c>
      <c r="B6" s="67" t="s">
        <v>8</v>
      </c>
      <c r="C6" s="138">
        <v>763</v>
      </c>
      <c r="D6" s="139">
        <v>139</v>
      </c>
      <c r="E6" s="65">
        <f>D6/SUM(D6:D7)</f>
        <v>0.62331838565022424</v>
      </c>
      <c r="F6" s="138">
        <v>225</v>
      </c>
      <c r="G6" s="139">
        <v>54</v>
      </c>
      <c r="H6" s="65">
        <f>G6/SUM(G6:G7)</f>
        <v>0.46551724137931033</v>
      </c>
      <c r="I6" s="138">
        <v>121</v>
      </c>
      <c r="J6" s="139">
        <v>7</v>
      </c>
      <c r="K6" s="65">
        <f>J6/SUM(J6:J7)</f>
        <v>0.63636363636363635</v>
      </c>
      <c r="L6" s="140">
        <v>1109</v>
      </c>
      <c r="M6" s="139">
        <v>200</v>
      </c>
      <c r="N6" s="65">
        <f>M6/SUM(M6:M7)</f>
        <v>0.5714285714285714</v>
      </c>
    </row>
    <row r="7" spans="1:14" ht="17" thickBot="1" x14ac:dyDescent="0.25">
      <c r="A7" s="219"/>
      <c r="B7" s="68" t="s">
        <v>25</v>
      </c>
      <c r="C7" s="97">
        <v>693</v>
      </c>
      <c r="D7" s="98">
        <v>84</v>
      </c>
      <c r="E7" s="66">
        <f>D7/SUM(D6:D7)</f>
        <v>0.37668161434977576</v>
      </c>
      <c r="F7" s="97">
        <v>126</v>
      </c>
      <c r="G7" s="98">
        <v>62</v>
      </c>
      <c r="H7" s="66">
        <f>G7/SUM(G6:G7)</f>
        <v>0.53448275862068961</v>
      </c>
      <c r="I7" s="97">
        <v>71</v>
      </c>
      <c r="J7" s="137">
        <v>4</v>
      </c>
      <c r="K7" s="66">
        <f>J7/SUM(J6:J7)</f>
        <v>0.36363636363636365</v>
      </c>
      <c r="L7" s="99">
        <v>890</v>
      </c>
      <c r="M7" s="98">
        <v>150</v>
      </c>
      <c r="N7" s="66">
        <f>M7/SUM(M6:M7)</f>
        <v>0.42857142857142855</v>
      </c>
    </row>
    <row r="8" spans="1:14" ht="17" thickBot="1" x14ac:dyDescent="0.25">
      <c r="B8" s="12"/>
    </row>
    <row r="9" spans="1:14" x14ac:dyDescent="0.2">
      <c r="A9" s="218" t="s">
        <v>84</v>
      </c>
      <c r="B9" s="67" t="s">
        <v>8</v>
      </c>
      <c r="C9" s="138">
        <v>517</v>
      </c>
      <c r="D9" s="141">
        <v>131</v>
      </c>
      <c r="E9" s="65">
        <f>D9/SUM(D9:D10)</f>
        <v>0.58744394618834084</v>
      </c>
      <c r="F9" s="138">
        <v>215</v>
      </c>
      <c r="G9" s="141">
        <v>49</v>
      </c>
      <c r="H9" s="65">
        <f>G9/SUM(G9:G10)</f>
        <v>0.42241379310344829</v>
      </c>
      <c r="I9" s="138">
        <v>114</v>
      </c>
      <c r="J9" s="141">
        <v>7</v>
      </c>
      <c r="K9" s="65">
        <f>J9/SUM(J9:J10)</f>
        <v>0.63636363636363635</v>
      </c>
      <c r="L9" s="138">
        <v>846</v>
      </c>
      <c r="M9" s="141">
        <v>187</v>
      </c>
      <c r="N9" s="65">
        <f>M9/SUM(M9:M10)</f>
        <v>0.53428571428571425</v>
      </c>
    </row>
    <row r="10" spans="1:14" ht="17" thickBot="1" x14ac:dyDescent="0.25">
      <c r="A10" s="219"/>
      <c r="B10" s="68" t="s">
        <v>25</v>
      </c>
      <c r="C10" s="97">
        <v>939</v>
      </c>
      <c r="D10" s="102">
        <v>92</v>
      </c>
      <c r="E10" s="66">
        <f>D10/SUM(D9:D10)</f>
        <v>0.41255605381165922</v>
      </c>
      <c r="F10" s="97">
        <v>136</v>
      </c>
      <c r="G10" s="102">
        <v>67</v>
      </c>
      <c r="H10" s="66">
        <f>G10/SUM(G9:G10)</f>
        <v>0.57758620689655171</v>
      </c>
      <c r="I10" s="97">
        <v>78</v>
      </c>
      <c r="J10" s="102">
        <v>4</v>
      </c>
      <c r="K10" s="66">
        <f>J10/SUM(J9:J10)</f>
        <v>0.36363636363636365</v>
      </c>
      <c r="L10" s="97">
        <v>1153</v>
      </c>
      <c r="M10" s="102">
        <v>163</v>
      </c>
      <c r="N10" s="66">
        <f>M10/SUM(M9:M10)</f>
        <v>0.46571428571428569</v>
      </c>
    </row>
    <row r="11" spans="1:14" ht="17" thickBot="1" x14ac:dyDescent="0.25">
      <c r="B11" s="12"/>
    </row>
    <row r="12" spans="1:14" x14ac:dyDescent="0.2">
      <c r="A12" s="211" t="s">
        <v>20</v>
      </c>
      <c r="B12" s="44" t="s">
        <v>8</v>
      </c>
      <c r="C12" s="138">
        <v>537</v>
      </c>
      <c r="D12" s="141">
        <v>125</v>
      </c>
      <c r="E12" s="65">
        <f>D12/SUM(D12:D13)</f>
        <v>0.5605381165919282</v>
      </c>
      <c r="F12" s="138">
        <v>147</v>
      </c>
      <c r="G12" s="141">
        <v>50</v>
      </c>
      <c r="H12" s="65">
        <f>G12/SUM(G12:G13)</f>
        <v>0.43103448275862066</v>
      </c>
      <c r="I12" s="138">
        <v>119</v>
      </c>
      <c r="J12" s="141">
        <v>7</v>
      </c>
      <c r="K12" s="65">
        <f>J12/SUM(J12:J13)</f>
        <v>0.63636363636363635</v>
      </c>
      <c r="L12" s="138">
        <v>803</v>
      </c>
      <c r="M12" s="141">
        <v>182</v>
      </c>
      <c r="N12" s="65">
        <f>M12/SUM(M12:M13)</f>
        <v>0.52</v>
      </c>
    </row>
    <row r="13" spans="1:14" ht="17" thickBot="1" x14ac:dyDescent="0.25">
      <c r="A13" s="213"/>
      <c r="B13" s="46" t="s">
        <v>25</v>
      </c>
      <c r="C13" s="97">
        <v>919</v>
      </c>
      <c r="D13" s="102">
        <v>98</v>
      </c>
      <c r="E13" s="66">
        <f>D13/SUM(D12:D13)</f>
        <v>0.43946188340807174</v>
      </c>
      <c r="F13" s="97">
        <v>204</v>
      </c>
      <c r="G13" s="102">
        <v>66</v>
      </c>
      <c r="H13" s="66">
        <f>G13/SUM(G12:G13)</f>
        <v>0.56896551724137934</v>
      </c>
      <c r="I13" s="97">
        <v>73</v>
      </c>
      <c r="J13" s="102">
        <v>4</v>
      </c>
      <c r="K13" s="66">
        <f>J13/SUM(J12:J13)</f>
        <v>0.36363636363636365</v>
      </c>
      <c r="L13" s="97">
        <v>1196</v>
      </c>
      <c r="M13" s="102">
        <v>168</v>
      </c>
      <c r="N13" s="66">
        <f>M13/SUM(M12:M13)</f>
        <v>0.48</v>
      </c>
    </row>
    <row r="14" spans="1:14" ht="17" thickBot="1" x14ac:dyDescent="0.25">
      <c r="A14" s="56"/>
      <c r="B14" s="12"/>
    </row>
    <row r="15" spans="1:14" x14ac:dyDescent="0.2">
      <c r="A15" s="211" t="s">
        <v>22</v>
      </c>
      <c r="B15" s="14" t="s">
        <v>8</v>
      </c>
      <c r="C15" s="142">
        <v>584</v>
      </c>
      <c r="D15" s="143">
        <v>140</v>
      </c>
      <c r="E15" s="65">
        <f>D15/SUM(D15:D16)</f>
        <v>0.62780269058295968</v>
      </c>
      <c r="F15" s="142">
        <v>183</v>
      </c>
      <c r="G15" s="143">
        <v>53</v>
      </c>
      <c r="H15" s="65">
        <f>G15/SUM(G15:G16)</f>
        <v>0.45689655172413796</v>
      </c>
      <c r="I15" s="142">
        <v>127</v>
      </c>
      <c r="J15" s="143">
        <v>9</v>
      </c>
      <c r="K15" s="65">
        <f>J15/SUM(J15:J16)</f>
        <v>0.81818181818181823</v>
      </c>
      <c r="L15" s="142">
        <v>894</v>
      </c>
      <c r="M15" s="143">
        <v>202</v>
      </c>
      <c r="N15" s="65">
        <f>M15/SUM(M15:M16)</f>
        <v>0.59064327485380119</v>
      </c>
    </row>
    <row r="16" spans="1:14" ht="17" thickBot="1" x14ac:dyDescent="0.25">
      <c r="A16" s="213"/>
      <c r="B16" s="15" t="s">
        <v>25</v>
      </c>
      <c r="C16" s="144">
        <v>872</v>
      </c>
      <c r="D16" s="145">
        <v>83</v>
      </c>
      <c r="E16" s="30">
        <f>D16/SUM(D15:D16)</f>
        <v>0.37219730941704038</v>
      </c>
      <c r="F16" s="144">
        <v>168</v>
      </c>
      <c r="G16" s="145">
        <v>63</v>
      </c>
      <c r="H16" s="30">
        <f>G16/SUM(G15:G16)</f>
        <v>0.5431034482758621</v>
      </c>
      <c r="I16" s="144">
        <v>65</v>
      </c>
      <c r="J16" s="145">
        <v>2</v>
      </c>
      <c r="K16" s="30">
        <f>J16/SUM(J15:J16)</f>
        <v>0.18181818181818182</v>
      </c>
      <c r="L16" s="144">
        <v>1105</v>
      </c>
      <c r="M16" s="145">
        <v>140</v>
      </c>
      <c r="N16" s="30">
        <f>M16/SUM(M15:M16)</f>
        <v>0.40935672514619881</v>
      </c>
    </row>
    <row r="17" spans="1:14" ht="17" thickBot="1" x14ac:dyDescent="0.25"/>
    <row r="18" spans="1:14" x14ac:dyDescent="0.2">
      <c r="C18" s="217" t="s">
        <v>4</v>
      </c>
      <c r="D18" s="209"/>
      <c r="E18" s="210"/>
      <c r="F18" s="217" t="s">
        <v>5</v>
      </c>
      <c r="G18" s="209"/>
      <c r="H18" s="210"/>
      <c r="I18" s="214" t="s">
        <v>6</v>
      </c>
      <c r="J18" s="215"/>
      <c r="K18" s="216"/>
      <c r="L18" s="214" t="s">
        <v>27</v>
      </c>
      <c r="M18" s="215"/>
      <c r="N18" s="216"/>
    </row>
    <row r="19" spans="1:14" ht="33" thickBot="1" x14ac:dyDescent="0.25">
      <c r="C19" s="92" t="s">
        <v>40</v>
      </c>
      <c r="D19" s="93" t="s">
        <v>41</v>
      </c>
      <c r="E19" s="94" t="s">
        <v>78</v>
      </c>
      <c r="F19" s="92" t="s">
        <v>40</v>
      </c>
      <c r="G19" s="93" t="s">
        <v>41</v>
      </c>
      <c r="H19" s="94" t="s">
        <v>78</v>
      </c>
      <c r="I19" s="95" t="s">
        <v>40</v>
      </c>
      <c r="J19" s="96" t="s">
        <v>41</v>
      </c>
      <c r="K19" s="94" t="s">
        <v>78</v>
      </c>
      <c r="L19" s="92" t="s">
        <v>40</v>
      </c>
      <c r="M19" s="93" t="s">
        <v>41</v>
      </c>
      <c r="N19" s="94" t="s">
        <v>78</v>
      </c>
    </row>
    <row r="20" spans="1:14" ht="17" thickBot="1" x14ac:dyDescent="0.25">
      <c r="A20" s="54" t="s">
        <v>8</v>
      </c>
      <c r="B20" s="55" t="s">
        <v>21</v>
      </c>
      <c r="C20" s="101">
        <v>763</v>
      </c>
      <c r="D20" s="100">
        <v>139</v>
      </c>
      <c r="E20" s="65">
        <v>0.62331838565022424</v>
      </c>
      <c r="F20" s="101">
        <v>225</v>
      </c>
      <c r="G20" s="100">
        <v>54</v>
      </c>
      <c r="H20" s="65">
        <v>0.46551724137931033</v>
      </c>
      <c r="I20" s="97">
        <v>121</v>
      </c>
      <c r="J20" s="98">
        <v>7</v>
      </c>
      <c r="K20" s="65">
        <v>0.63636363636363635</v>
      </c>
      <c r="L20" s="99">
        <v>1109</v>
      </c>
      <c r="M20" s="100">
        <v>200</v>
      </c>
      <c r="N20" s="65">
        <v>0.5714285714285714</v>
      </c>
    </row>
    <row r="21" spans="1:14" x14ac:dyDescent="0.2">
      <c r="B21" s="67" t="s">
        <v>84</v>
      </c>
      <c r="C21" s="138">
        <v>517</v>
      </c>
      <c r="D21" s="141">
        <v>131</v>
      </c>
      <c r="E21" s="65">
        <v>0.58744394618834084</v>
      </c>
      <c r="F21" s="138">
        <v>215</v>
      </c>
      <c r="G21" s="141">
        <v>49</v>
      </c>
      <c r="H21" s="65">
        <v>0.42241379310344829</v>
      </c>
      <c r="I21" s="138">
        <v>114</v>
      </c>
      <c r="J21" s="141">
        <v>7</v>
      </c>
      <c r="K21" s="65">
        <v>0.63636363636363635</v>
      </c>
      <c r="L21" s="138">
        <v>846</v>
      </c>
      <c r="M21" s="141">
        <v>187</v>
      </c>
      <c r="N21" s="65">
        <v>0.53428571428571425</v>
      </c>
    </row>
    <row r="22" spans="1:14" x14ac:dyDescent="0.2">
      <c r="B22" s="83" t="s">
        <v>20</v>
      </c>
      <c r="C22" s="146">
        <v>537</v>
      </c>
      <c r="D22" s="147">
        <v>125</v>
      </c>
      <c r="E22" s="27">
        <v>0.5605381165919282</v>
      </c>
      <c r="F22" s="146">
        <v>147</v>
      </c>
      <c r="G22" s="147">
        <v>50</v>
      </c>
      <c r="H22" s="27">
        <v>0.43103448275862066</v>
      </c>
      <c r="I22" s="146">
        <v>119</v>
      </c>
      <c r="J22" s="147">
        <v>7</v>
      </c>
      <c r="K22" s="27">
        <v>0.63636363636363635</v>
      </c>
      <c r="L22" s="146">
        <v>803</v>
      </c>
      <c r="M22" s="147">
        <v>182</v>
      </c>
      <c r="N22" s="27">
        <v>0.52</v>
      </c>
    </row>
    <row r="23" spans="1:14" ht="17" thickBot="1" x14ac:dyDescent="0.25">
      <c r="B23" s="78" t="s">
        <v>22</v>
      </c>
      <c r="C23" s="134">
        <v>584</v>
      </c>
      <c r="D23" s="135">
        <v>140</v>
      </c>
      <c r="E23" s="66">
        <v>0.62780269058295968</v>
      </c>
      <c r="F23" s="134">
        <v>183</v>
      </c>
      <c r="G23" s="135">
        <v>53</v>
      </c>
      <c r="H23" s="112">
        <v>0.45689655172413796</v>
      </c>
      <c r="I23" s="144">
        <v>127</v>
      </c>
      <c r="J23" s="145">
        <v>9</v>
      </c>
      <c r="K23" s="148">
        <v>0.81818181818181823</v>
      </c>
      <c r="L23" s="144">
        <v>894</v>
      </c>
      <c r="M23" s="145">
        <v>202</v>
      </c>
      <c r="N23" s="148">
        <v>0.59064327485380119</v>
      </c>
    </row>
    <row r="24" spans="1:14" ht="17" thickBot="1" x14ac:dyDescent="0.25">
      <c r="B24" s="12"/>
    </row>
    <row r="25" spans="1:14" ht="17" thickBot="1" x14ac:dyDescent="0.25">
      <c r="A25" s="46" t="s">
        <v>9</v>
      </c>
      <c r="B25" s="149" t="s">
        <v>21</v>
      </c>
      <c r="C25" s="138">
        <v>693</v>
      </c>
      <c r="D25" s="139">
        <v>84</v>
      </c>
      <c r="E25" s="65">
        <v>0.37668161434977576</v>
      </c>
      <c r="F25" s="138">
        <v>126</v>
      </c>
      <c r="G25" s="139">
        <v>62</v>
      </c>
      <c r="H25" s="65">
        <v>0.53448275862068961</v>
      </c>
      <c r="I25" s="138">
        <v>71</v>
      </c>
      <c r="J25" s="139">
        <v>4</v>
      </c>
      <c r="K25" s="65">
        <v>0.36363636363636365</v>
      </c>
      <c r="L25" s="138">
        <v>890</v>
      </c>
      <c r="M25" s="139">
        <v>150</v>
      </c>
      <c r="N25" s="65">
        <v>0.42857142857142855</v>
      </c>
    </row>
    <row r="26" spans="1:14" x14ac:dyDescent="0.2">
      <c r="B26" s="67" t="s">
        <v>84</v>
      </c>
      <c r="C26" s="146">
        <v>939</v>
      </c>
      <c r="D26" s="150">
        <v>92</v>
      </c>
      <c r="E26" s="27">
        <v>0.41255605381165922</v>
      </c>
      <c r="F26" s="146">
        <v>136</v>
      </c>
      <c r="G26" s="150">
        <v>67</v>
      </c>
      <c r="H26" s="27">
        <v>0.57758620689655171</v>
      </c>
      <c r="I26" s="146">
        <v>78</v>
      </c>
      <c r="J26" s="150">
        <v>4</v>
      </c>
      <c r="K26" s="27">
        <v>0.36363636363636365</v>
      </c>
      <c r="L26" s="146">
        <v>1153</v>
      </c>
      <c r="M26" s="150">
        <v>163</v>
      </c>
      <c r="N26" s="27">
        <v>0.46571428571428569</v>
      </c>
    </row>
    <row r="27" spans="1:14" ht="17" thickBot="1" x14ac:dyDescent="0.25">
      <c r="B27" s="68" t="s">
        <v>20</v>
      </c>
      <c r="C27" s="146">
        <v>919</v>
      </c>
      <c r="D27" s="150">
        <v>98</v>
      </c>
      <c r="E27" s="27">
        <v>0.43946188340807174</v>
      </c>
      <c r="F27" s="146">
        <v>204</v>
      </c>
      <c r="G27" s="150">
        <v>66</v>
      </c>
      <c r="H27" s="27">
        <v>0.56896551724137934</v>
      </c>
      <c r="I27" s="146">
        <v>73</v>
      </c>
      <c r="J27" s="150">
        <v>4</v>
      </c>
      <c r="K27" s="27">
        <v>0.36363636363636365</v>
      </c>
      <c r="L27" s="146">
        <v>1196</v>
      </c>
      <c r="M27" s="150">
        <v>168</v>
      </c>
      <c r="N27" s="27">
        <v>0.48</v>
      </c>
    </row>
    <row r="28" spans="1:14" ht="17" thickBot="1" x14ac:dyDescent="0.25">
      <c r="B28" s="68" t="s">
        <v>22</v>
      </c>
      <c r="C28" s="144">
        <v>872</v>
      </c>
      <c r="D28" s="145">
        <v>83</v>
      </c>
      <c r="E28" s="30">
        <v>0.37</v>
      </c>
      <c r="F28" s="144">
        <v>168</v>
      </c>
      <c r="G28" s="145">
        <v>63</v>
      </c>
      <c r="H28" s="30">
        <v>0.54</v>
      </c>
      <c r="I28" s="144">
        <v>65</v>
      </c>
      <c r="J28" s="145">
        <v>2</v>
      </c>
      <c r="K28" s="30">
        <v>0.18</v>
      </c>
      <c r="L28" s="144">
        <v>1105</v>
      </c>
      <c r="M28" s="145">
        <v>140</v>
      </c>
      <c r="N28" s="151">
        <v>0.41</v>
      </c>
    </row>
    <row r="31" spans="1:14" x14ac:dyDescent="0.2">
      <c r="A31" t="s">
        <v>42</v>
      </c>
    </row>
  </sheetData>
  <mergeCells count="14">
    <mergeCell ref="A1:M1"/>
    <mergeCell ref="A2:E2"/>
    <mergeCell ref="I4:K4"/>
    <mergeCell ref="L4:N4"/>
    <mergeCell ref="C18:E18"/>
    <mergeCell ref="F18:H18"/>
    <mergeCell ref="I18:K18"/>
    <mergeCell ref="L18:N18"/>
    <mergeCell ref="A6:A7"/>
    <mergeCell ref="A9:A10"/>
    <mergeCell ref="A12:A13"/>
    <mergeCell ref="A15:A16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Proposals</vt:lpstr>
      <vt:lpstr>Key.ClaremontEnrollment</vt:lpstr>
      <vt:lpstr>Language</vt:lpstr>
      <vt:lpstr>RaceEthn</vt:lpstr>
      <vt:lpstr>FRL</vt:lpstr>
      <vt:lpstr>Lottery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Turrisi, Jonathan</dc:creator>
  <cp:lastModifiedBy>Turrisi, Jonathan</cp:lastModifiedBy>
  <dcterms:created xsi:type="dcterms:W3CDTF">2021-10-21T15:26:40Z</dcterms:created>
  <dcterms:modified xsi:type="dcterms:W3CDTF">2021-10-29T13:40:41Z</dcterms:modified>
</cp:coreProperties>
</file>